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195" windowWidth="27810" windowHeight="11295"/>
  </bookViews>
  <sheets>
    <sheet name="HIV" sheetId="1" r:id="rId1"/>
    <sheet name="AIDS" sheetId="2" r:id="rId2"/>
    <sheet name="HIV 2017" sheetId="3" r:id="rId3"/>
    <sheet name="AIDS 2017" sheetId="4" r:id="rId4"/>
    <sheet name="testirani HIV" sheetId="5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B5"/>
  <c r="T17" i="2" l="1"/>
  <c r="Q15"/>
  <c r="P15"/>
  <c r="L18"/>
  <c r="T18" i="1"/>
  <c r="P17"/>
  <c r="L18"/>
  <c r="K5" i="4" l="1"/>
  <c r="K4"/>
  <c r="K3"/>
  <c r="J5"/>
  <c r="G10"/>
  <c r="G9"/>
  <c r="G8"/>
  <c r="G7"/>
  <c r="G6"/>
  <c r="G5"/>
  <c r="G4"/>
  <c r="G3"/>
  <c r="K5" i="3"/>
  <c r="K4"/>
  <c r="K3"/>
  <c r="G13"/>
  <c r="G12"/>
  <c r="G11"/>
  <c r="G10"/>
  <c r="G9"/>
  <c r="G8"/>
  <c r="G7"/>
  <c r="G6"/>
  <c r="G5"/>
  <c r="G4"/>
  <c r="G3"/>
  <c r="C4"/>
  <c r="C3"/>
  <c r="Q14" i="2"/>
  <c r="Q13"/>
  <c r="Q12"/>
  <c r="Q11"/>
  <c r="Q10"/>
  <c r="Q9"/>
  <c r="Q8"/>
  <c r="Q7"/>
  <c r="Q6"/>
  <c r="Q5"/>
  <c r="Q4"/>
  <c r="Q3"/>
  <c r="I5"/>
  <c r="I4"/>
  <c r="I3"/>
  <c r="Q16" i="1"/>
  <c r="Q15"/>
  <c r="Q14"/>
  <c r="Q13"/>
  <c r="Q12"/>
  <c r="Q11"/>
  <c r="Q10"/>
  <c r="Q9"/>
  <c r="Q8"/>
  <c r="Q7"/>
  <c r="Q6"/>
  <c r="Q5"/>
  <c r="Q4"/>
  <c r="Q3"/>
  <c r="Q17" l="1"/>
  <c r="I5"/>
  <c r="I4"/>
  <c r="I3"/>
  <c r="E35" i="2" l="1"/>
  <c r="U13" l="1"/>
  <c r="U9"/>
  <c r="U5"/>
  <c r="U16"/>
  <c r="U12"/>
  <c r="U8"/>
  <c r="U4"/>
  <c r="U15"/>
  <c r="U11"/>
  <c r="U7"/>
  <c r="U3"/>
  <c r="U14"/>
  <c r="U10"/>
  <c r="U6"/>
  <c r="M13"/>
  <c r="M9"/>
  <c r="M5"/>
  <c r="M16"/>
  <c r="M12"/>
  <c r="M8"/>
  <c r="M4"/>
  <c r="M15"/>
  <c r="M7"/>
  <c r="M14"/>
  <c r="M10"/>
  <c r="M6"/>
  <c r="M17"/>
  <c r="M11"/>
  <c r="M3"/>
  <c r="M18" s="1"/>
  <c r="U14" i="1"/>
  <c r="U10"/>
  <c r="U6"/>
  <c r="U17"/>
  <c r="U13"/>
  <c r="U9"/>
  <c r="U5"/>
  <c r="U3"/>
  <c r="U16"/>
  <c r="U12"/>
  <c r="U8"/>
  <c r="U4"/>
  <c r="U15"/>
  <c r="U11"/>
  <c r="U7"/>
  <c r="M14"/>
  <c r="M10"/>
  <c r="M6"/>
  <c r="M17"/>
  <c r="M5"/>
  <c r="M12"/>
  <c r="M4"/>
  <c r="M8"/>
  <c r="M15"/>
  <c r="M11"/>
  <c r="M7"/>
  <c r="M3"/>
  <c r="M13"/>
  <c r="M9"/>
  <c r="M16"/>
  <c r="U17" i="2" l="1"/>
  <c r="U18" i="1"/>
  <c r="M18"/>
</calcChain>
</file>

<file path=xl/sharedStrings.xml><?xml version="1.0" encoding="utf-8"?>
<sst xmlns="http://schemas.openxmlformats.org/spreadsheetml/2006/main" count="281" uniqueCount="100">
  <si>
    <t>Ukupno</t>
  </si>
  <si>
    <t>Broj</t>
  </si>
  <si>
    <t>Registrirani godišnji broj zaraženih HIV-om u Hrvatskoj u razdoblju 1985-2017. godine</t>
  </si>
  <si>
    <t>Registrirani broj smrti osoba zaraženih HIV-om u Hrvatskoj u razdoblju 1985-2017. godine</t>
  </si>
  <si>
    <t>Spol</t>
  </si>
  <si>
    <t>M</t>
  </si>
  <si>
    <t>Distribucija zaraženih HIV-om (1985-2017. godine) prema spolu</t>
  </si>
  <si>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</si>
  <si>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</si>
  <si>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</si>
  <si>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</si>
  <si>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</si>
  <si>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</si>
  <si>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</si>
  <si>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</si>
  <si>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</si>
  <si>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</si>
  <si>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</si>
  <si>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</si>
  <si>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</si>
  <si>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Dob</t>
  </si>
  <si>
    <t>Heteroseksualni kontakt</t>
  </si>
  <si>
    <t>MSM/homoseksualni kontakt s homo/biseksualnim muškarcem</t>
  </si>
  <si>
    <t>Vjerojatni put prijenosa</t>
  </si>
  <si>
    <t xml:space="preserve">Registrirani godišnji broj oboljelih od AIDS-a u Hrvatskoj u razdoblju 1986-2017. godine </t>
  </si>
  <si>
    <t>Registrirani broj smrti osoba oboljelih od AIDS-a u Hrvatskoj u razdoblju 1986-2017. godine</t>
  </si>
  <si>
    <t>Distribucija oboljelih od AIDS-a (1986-2017. godine) prema spolu</t>
  </si>
  <si>
    <t>60-64</t>
  </si>
  <si>
    <t>65+</t>
  </si>
  <si>
    <t>Distribucija zaraženih HIV-om samo za 2017. godinu prema dobi</t>
  </si>
  <si>
    <t>Distribucija zaraženih HIV-om samo za 2017. godinu prema spolu</t>
  </si>
  <si>
    <t>Distribucija oboljelih od AIDS-a samo za 2017. godinu prema dobi</t>
  </si>
  <si>
    <t>Distribucija oboljelih od AIDS-a samo za 2017. godinu prema spolu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</si>
  <si>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</si>
  <si>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</si>
  <si>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</si>
  <si>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</si>
  <si>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</si>
  <si>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</si>
  <si>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</si>
  <si>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</si>
  <si>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</si>
  <si>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</si>
  <si>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</si>
  <si>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</si>
  <si>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</si>
  <si>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</si>
  <si>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</si>
  <si>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</si>
  <si>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</si>
  <si>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</si>
  <si>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</si>
  <si>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</si>
  <si>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</si>
  <si>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</si>
  <si>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</si>
  <si>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</si>
  <si>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</si>
  <si>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</si>
  <si>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</si>
  <si>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</si>
  <si>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</si>
  <si>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</si>
  <si>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</si>
  <si>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</si>
  <si>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Godina smrti</t>
  </si>
  <si>
    <t>Godina prijave</t>
  </si>
  <si>
    <t xml:space="preserve">Broj </t>
  </si>
  <si>
    <t>*Nepoznato (2)</t>
  </si>
  <si>
    <t>%</t>
  </si>
  <si>
    <t>Distribucija zaraženih HIV-om (1985-2017. godine) prema dobi*</t>
  </si>
  <si>
    <t>Distribucija muškaraca zaraženih HIV-om (1985-2017. godine) prema dobi*</t>
  </si>
  <si>
    <t>Distribucija oboljelih od AIDS-a (1986-2017. godine) prema dobi*</t>
  </si>
  <si>
    <t>Distribucija muškaraca oboljelih od AIDS-a (1986-2017. godine) prema dobi*</t>
  </si>
  <si>
    <t>*Nepoznato (45)</t>
  </si>
  <si>
    <t>*Nepoznato (7)</t>
  </si>
  <si>
    <t>*Nepoznato (38)</t>
  </si>
  <si>
    <t>*Nepoznato (29)</t>
  </si>
  <si>
    <t>*Nepoznato (27)</t>
  </si>
  <si>
    <t>Distribucija žena oboljelih od AIDS-a (1986-2017. godine) prema dobi*</t>
  </si>
  <si>
    <t>Distribucija žena zaraženih HIV-om (1985-2017. godine) prema dobi*</t>
  </si>
  <si>
    <t>Ž</t>
  </si>
  <si>
    <t>Distribucija zaraženih HIV-om samo za 2017. godinu prema vjerojatnom putu prijenosa zaraze*</t>
  </si>
  <si>
    <t>*Nepoznato ili neutvrđeno (1)</t>
  </si>
  <si>
    <t>UKUPNO</t>
  </si>
  <si>
    <t>Ostali (ako se ne mogu svrstati niti u jednu od gore navedenih kategorija)</t>
  </si>
  <si>
    <t>Osobe koje injektiraju droge</t>
  </si>
  <si>
    <t>Rizičan heteroseksualni odnos (partner HIV+ osoba, promiskuitet)</t>
  </si>
  <si>
    <t>Muškarci koji imaju spolne odnose s  muškarcima (MSM)</t>
  </si>
  <si>
    <t>Testitanja na uputnicu (upućeni od PZZ i za amninistrativne potrebe)</t>
  </si>
  <si>
    <t>Hospitalizirani pacijenti</t>
  </si>
  <si>
    <t>Djeca HIV-om zaraženih majki</t>
  </si>
  <si>
    <t>Primatelji transfuzije i drugih imunobioloških 
pripravaka/tkiva/organa</t>
  </si>
  <si>
    <t>Davatelji plazme i drugih krvnih derivata/tkiva/organa</t>
  </si>
  <si>
    <t>Dobrovoljni davatelji krvi (DDK)</t>
  </si>
  <si>
    <t>Broj pozitivnih</t>
  </si>
  <si>
    <t>Broj obavljenih testiranja</t>
  </si>
  <si>
    <t>Kategorija</t>
  </si>
  <si>
    <t>Rezultati testiranja na HIV protutijela u Hrvatskoj 2017. godine (bez isključivanja eventualnih duplikata)</t>
  </si>
  <si>
    <t>Napomena: Do trenutka izvještavanja sve ustanove nisu poslale svoja izvješća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</si>
</sst>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0.0"/>
    <numFmt numFmtId="165" formatCode="_-* #,##0.0\ _k_n_-;\-* #,##0.0\ _k_n_-;_-* &quot;-&quot;??\ _k_n_-;_-@_-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1" pivotButton="1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10" xfId="1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1" pivotButton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pivotButton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0" xfId="43" applyNumberFormat="1" applyFont="1" applyAlignment="1">
      <alignment horizontal="center"/>
    </xf>
    <xf numFmtId="165" fontId="0" fillId="0" borderId="10" xfId="43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9" fillId="0" borderId="0" xfId="1" applyFont="1" applyAlignment="1">
      <alignment horizontal="left"/>
    </xf>
    <xf numFmtId="0" fontId="19" fillId="0" borderId="10" xfId="1" applyFont="1" applyBorder="1" applyAlignment="1">
      <alignment horizontal="left"/>
    </xf>
    <xf numFmtId="0" fontId="0" fillId="0" borderId="0" xfId="0" applyFont="1"/>
    <xf numFmtId="0" fontId="0" fillId="0" borderId="10" xfId="0" applyFont="1" applyBorder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Border="1"/>
    <xf numFmtId="0" fontId="19" fillId="0" borderId="0" xfId="1" applyFont="1" applyFill="1" applyAlignment="1">
      <alignment horizontal="left"/>
    </xf>
    <xf numFmtId="0" fontId="0" fillId="0" borderId="10" xfId="1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1" fillId="33" borderId="0" xfId="0" applyFont="1" applyFill="1"/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33" borderId="0" xfId="0" applyFont="1" applyFill="1"/>
    <xf numFmtId="0" fontId="0" fillId="0" borderId="0" xfId="0" applyFont="1" applyBorder="1"/>
    <xf numFmtId="2" fontId="0" fillId="0" borderId="0" xfId="0" applyNumberFormat="1" applyFont="1"/>
    <xf numFmtId="0" fontId="0" fillId="0" borderId="0" xfId="0" applyFont="1" applyFill="1"/>
    <xf numFmtId="0" fontId="21" fillId="33" borderId="11" xfId="44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22" fillId="33" borderId="11" xfId="44" applyFont="1" applyFill="1" applyBorder="1" applyAlignment="1">
      <alignment horizontal="left" vertical="center" wrapText="1"/>
    </xf>
    <xf numFmtId="0" fontId="22" fillId="33" borderId="12" xfId="44" applyFont="1" applyFill="1" applyBorder="1" applyAlignment="1">
      <alignment horizontal="left" vertical="center" wrapText="1"/>
    </xf>
    <xf numFmtId="0" fontId="23" fillId="33" borderId="0" xfId="44" applyFont="1" applyFill="1"/>
    <xf numFmtId="0" fontId="21" fillId="33" borderId="11" xfId="44" applyFont="1" applyFill="1" applyBorder="1"/>
    <xf numFmtId="0" fontId="24" fillId="33" borderId="0" xfId="44" applyFont="1" applyFill="1"/>
    <xf numFmtId="0" fontId="23" fillId="33" borderId="0" xfId="44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</cellXfs>
  <cellStyles count="45">
    <cellStyle name="20% - Isticanje1 2" xfId="20"/>
    <cellStyle name="20% - Isticanje2 2" xfId="24"/>
    <cellStyle name="20% - Isticanje3 2" xfId="28"/>
    <cellStyle name="20% - Isticanje4 2" xfId="32"/>
    <cellStyle name="20% - Isticanje5 2" xfId="36"/>
    <cellStyle name="20% - Isticanje6 2" xfId="40"/>
    <cellStyle name="40% - Isticanje1 2" xfId="21"/>
    <cellStyle name="40% - Isticanje2 2" xfId="25"/>
    <cellStyle name="40% - Isticanje3 2" xfId="29"/>
    <cellStyle name="40% - Isticanje4 2" xfId="33"/>
    <cellStyle name="40% - Isticanje5 2" xfId="37"/>
    <cellStyle name="40% - Isticanje6 2" xfId="41"/>
    <cellStyle name="60% - Isticanje1 2" xfId="22"/>
    <cellStyle name="60% - Isticanje2 2" xfId="26"/>
    <cellStyle name="60% - Isticanje3 2" xfId="30"/>
    <cellStyle name="60% - Isticanje4 2" xfId="34"/>
    <cellStyle name="60% - Isticanje5 2" xfId="38"/>
    <cellStyle name="60% - Isticanje6 2" xfId="42"/>
    <cellStyle name="Bilješka 2" xfId="16"/>
    <cellStyle name="Dobro 2" xfId="7"/>
    <cellStyle name="Isticanje1 2" xfId="19"/>
    <cellStyle name="Isticanje2 2" xfId="23"/>
    <cellStyle name="Isticanje3 2" xfId="27"/>
    <cellStyle name="Isticanje4 2" xfId="31"/>
    <cellStyle name="Isticanje5 2" xfId="35"/>
    <cellStyle name="Isticanje6 2" xfId="39"/>
    <cellStyle name="Izlaz 2" xfId="11"/>
    <cellStyle name="Izračun 2" xfId="12"/>
    <cellStyle name="Loše 2" xfId="8"/>
    <cellStyle name="Naslov 1 2" xfId="3"/>
    <cellStyle name="Naslov 2 2" xfId="4"/>
    <cellStyle name="Naslov 3 2" xfId="5"/>
    <cellStyle name="Naslov 4 2" xfId="6"/>
    <cellStyle name="Naslov 5" xfId="2"/>
    <cellStyle name="Neutralno 2" xfId="9"/>
    <cellStyle name="Normal 2" xfId="44"/>
    <cellStyle name="Normalno 2" xfId="1"/>
    <cellStyle name="Obično" xfId="0" builtinId="0"/>
    <cellStyle name="Povezana ćelija 2" xfId="13"/>
    <cellStyle name="Provjera ćelije 2" xfId="14"/>
    <cellStyle name="Tekst objašnjenja 2" xfId="17"/>
    <cellStyle name="Tekst upozorenja 2" xfId="15"/>
    <cellStyle name="Ukupni zbroj 2" xfId="18"/>
    <cellStyle name="Unos 2" xfId="10"/>
    <cellStyle name="Zarez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selection sqref="A1:B1"/>
    </sheetView>
  </sheetViews>
  <sheetFormatPr defaultRowHeight="15"/>
  <cols>
    <col min="1" max="1" width="16" customWidth="1"/>
    <col min="4" max="4" width="13.140625" customWidth="1"/>
    <col min="5" max="5" width="11" customWidth="1"/>
    <col min="7" max="7" width="10.42578125" customWidth="1"/>
    <col min="8" max="8" width="9.140625" customWidth="1"/>
    <col min="9" max="9" width="9.7109375" customWidth="1"/>
    <col min="11" max="11" width="11.140625" customWidth="1"/>
    <col min="12" max="12" width="9.85546875" customWidth="1"/>
    <col min="13" max="13" width="9.7109375" customWidth="1"/>
    <col min="15" max="15" width="8.28515625" customWidth="1"/>
    <col min="16" max="16" width="7" customWidth="1"/>
    <col min="17" max="17" width="8" customWidth="1"/>
    <col min="19" max="19" width="8.7109375" customWidth="1"/>
    <col min="20" max="20" width="7.5703125" customWidth="1"/>
    <col min="21" max="21" width="8.140625" customWidth="1"/>
    <col min="23" max="23" width="30.5703125" customWidth="1"/>
    <col min="24" max="24" width="6.85546875" customWidth="1"/>
    <col min="25" max="25" width="7.85546875" customWidth="1"/>
    <col min="26" max="26" width="14.140625" customWidth="1"/>
    <col min="27" max="27" width="12.140625" customWidth="1"/>
  </cols>
  <sheetData>
    <row r="1" spans="1:25" s="5" customFormat="1" ht="64.5" customHeight="1">
      <c r="A1" s="78" t="s">
        <v>2</v>
      </c>
      <c r="B1" s="78"/>
      <c r="D1" s="78" t="s">
        <v>3</v>
      </c>
      <c r="E1" s="78"/>
      <c r="G1" s="78" t="s">
        <v>6</v>
      </c>
      <c r="H1" s="78"/>
      <c r="I1" s="78"/>
      <c r="K1" s="78" t="s">
        <v>70</v>
      </c>
      <c r="L1" s="78"/>
      <c r="M1" s="78"/>
      <c r="O1" s="78" t="s">
        <v>80</v>
      </c>
      <c r="P1" s="78"/>
      <c r="Q1" s="78"/>
      <c r="S1" s="78" t="s">
        <v>71</v>
      </c>
      <c r="T1" s="78"/>
      <c r="U1" s="78"/>
      <c r="W1" s="78"/>
      <c r="X1" s="78"/>
      <c r="Y1" s="78"/>
    </row>
    <row r="2" spans="1:25" s="4" customFormat="1" ht="27" customHeight="1">
      <c r="A2" s="2" t="s">
        <v>66</v>
      </c>
      <c r="B2" s="7" t="s">
        <v>1</v>
      </c>
      <c r="C2" s="28"/>
      <c r="D2" s="7" t="s">
        <v>65</v>
      </c>
      <c r="E2" s="7" t="s">
        <v>1</v>
      </c>
      <c r="F2" s="28"/>
      <c r="G2" s="11" t="s">
        <v>4</v>
      </c>
      <c r="H2" s="7" t="s">
        <v>1</v>
      </c>
      <c r="I2" s="28" t="s">
        <v>69</v>
      </c>
      <c r="J2" s="28"/>
      <c r="K2" s="33" t="s">
        <v>20</v>
      </c>
      <c r="L2" s="31" t="s">
        <v>1</v>
      </c>
      <c r="M2" s="28" t="s">
        <v>69</v>
      </c>
      <c r="N2" s="28"/>
      <c r="O2" s="34" t="s">
        <v>20</v>
      </c>
      <c r="P2" s="31" t="s">
        <v>1</v>
      </c>
      <c r="Q2" s="28" t="s">
        <v>69</v>
      </c>
      <c r="R2" s="28"/>
      <c r="S2" s="34" t="s">
        <v>20</v>
      </c>
      <c r="T2" s="31" t="s">
        <v>1</v>
      </c>
      <c r="U2" s="28" t="s">
        <v>69</v>
      </c>
      <c r="V2" s="28"/>
      <c r="W2" s="11"/>
      <c r="X2" s="7"/>
      <c r="Y2" s="28"/>
    </row>
    <row r="3" spans="1:25">
      <c r="A3" s="44">
        <v>1985</v>
      </c>
      <c r="B3" s="13">
        <v>11</v>
      </c>
      <c r="D3" s="44">
        <v>1986</v>
      </c>
      <c r="E3" s="13">
        <v>1</v>
      </c>
      <c r="G3" s="12" t="s">
        <v>5</v>
      </c>
      <c r="H3" s="13">
        <v>1360</v>
      </c>
      <c r="I3" s="37">
        <f>(H3/H5*100)</f>
        <v>88.311688311688314</v>
      </c>
      <c r="J3" s="10"/>
      <c r="K3" s="46" t="s">
        <v>7</v>
      </c>
      <c r="L3" s="14">
        <v>6</v>
      </c>
      <c r="M3" s="37">
        <f>(L3/$L18*100)</f>
        <v>0.40133779264214042</v>
      </c>
      <c r="N3" s="10"/>
      <c r="O3" s="46" t="s">
        <v>7</v>
      </c>
      <c r="P3" s="15">
        <v>4</v>
      </c>
      <c r="Q3" s="35">
        <f>(P3/P17*100)</f>
        <v>2.3121387283236992</v>
      </c>
      <c r="R3" s="10"/>
      <c r="S3" s="46" t="s">
        <v>7</v>
      </c>
      <c r="T3" s="15">
        <v>2</v>
      </c>
      <c r="U3" s="35">
        <f>(T3/T18)*100</f>
        <v>0.15128593040847202</v>
      </c>
      <c r="V3" s="10"/>
      <c r="W3" s="12"/>
      <c r="X3" s="13"/>
      <c r="Y3" s="42"/>
    </row>
    <row r="4" spans="1:25">
      <c r="A4" s="44">
        <v>1986</v>
      </c>
      <c r="B4" s="13">
        <v>7</v>
      </c>
      <c r="D4" s="44">
        <v>1987</v>
      </c>
      <c r="E4" s="13">
        <v>4</v>
      </c>
      <c r="G4" s="23" t="s">
        <v>81</v>
      </c>
      <c r="H4" s="19">
        <v>180</v>
      </c>
      <c r="I4" s="38">
        <f>(H4/H5*100)</f>
        <v>11.688311688311687</v>
      </c>
      <c r="J4" s="10"/>
      <c r="K4" s="46" t="s">
        <v>8</v>
      </c>
      <c r="L4" s="14">
        <v>6</v>
      </c>
      <c r="M4" s="37">
        <f>(L4/L18*100)</f>
        <v>0.40133779264214042</v>
      </c>
      <c r="N4" s="10"/>
      <c r="O4" s="46" t="s">
        <v>8</v>
      </c>
      <c r="P4" s="15">
        <v>5</v>
      </c>
      <c r="Q4" s="35">
        <f>(P4/P17*100)</f>
        <v>2.8901734104046244</v>
      </c>
      <c r="R4" s="10"/>
      <c r="S4" s="46" t="s">
        <v>8</v>
      </c>
      <c r="T4" s="15">
        <v>1</v>
      </c>
      <c r="U4" s="35">
        <f>(T4/T18*100)</f>
        <v>7.564296520423601E-2</v>
      </c>
      <c r="V4" s="10"/>
      <c r="W4" s="12"/>
      <c r="X4" s="13"/>
      <c r="Y4" s="42"/>
    </row>
    <row r="5" spans="1:25" ht="18.75" customHeight="1">
      <c r="A5" s="44">
        <v>1987</v>
      </c>
      <c r="B5" s="13">
        <v>26</v>
      </c>
      <c r="D5" s="44">
        <v>1988</v>
      </c>
      <c r="E5" s="13">
        <v>5</v>
      </c>
      <c r="G5" s="11" t="s">
        <v>0</v>
      </c>
      <c r="H5" s="9">
        <v>1540</v>
      </c>
      <c r="I5" s="39">
        <f>SUM(I3:I4)</f>
        <v>100</v>
      </c>
      <c r="J5" s="10"/>
      <c r="K5" s="46" t="s">
        <v>9</v>
      </c>
      <c r="L5" s="14">
        <v>5</v>
      </c>
      <c r="M5" s="37">
        <f>(L5/L18*100)</f>
        <v>0.33444816053511706</v>
      </c>
      <c r="N5" s="10"/>
      <c r="O5" s="46" t="s">
        <v>9</v>
      </c>
      <c r="P5" s="15">
        <v>3</v>
      </c>
      <c r="Q5" s="35">
        <f>(P5/P17*100)</f>
        <v>1.7341040462427744</v>
      </c>
      <c r="R5" s="10"/>
      <c r="S5" s="46" t="s">
        <v>9</v>
      </c>
      <c r="T5" s="15">
        <v>2</v>
      </c>
      <c r="U5" s="35">
        <f>(T5/T18*100)</f>
        <v>0.15128593040847202</v>
      </c>
      <c r="V5" s="10"/>
      <c r="W5" s="12"/>
      <c r="X5" s="13"/>
      <c r="Y5" s="42"/>
    </row>
    <row r="6" spans="1:25" ht="33" customHeight="1">
      <c r="A6" s="44">
        <v>1988</v>
      </c>
      <c r="B6" s="13">
        <v>14</v>
      </c>
      <c r="D6" s="44">
        <v>1989</v>
      </c>
      <c r="E6" s="13">
        <v>7</v>
      </c>
      <c r="K6" s="46" t="s">
        <v>10</v>
      </c>
      <c r="L6" s="14">
        <v>1</v>
      </c>
      <c r="M6" s="37">
        <f>(L6/L18*100)</f>
        <v>6.6889632107023408E-2</v>
      </c>
      <c r="N6" s="10"/>
      <c r="O6" s="46" t="s">
        <v>11</v>
      </c>
      <c r="P6" s="15">
        <v>2</v>
      </c>
      <c r="Q6" s="35">
        <f>(P6/P17*100)</f>
        <v>1.1560693641618496</v>
      </c>
      <c r="R6" s="10"/>
      <c r="S6" s="46" t="s">
        <v>10</v>
      </c>
      <c r="T6" s="15">
        <v>1</v>
      </c>
      <c r="U6" s="35">
        <f>(T6/T18*100)</f>
        <v>7.564296520423601E-2</v>
      </c>
      <c r="V6" s="10"/>
      <c r="W6" s="12"/>
      <c r="X6" s="13"/>
      <c r="Y6" s="42"/>
    </row>
    <row r="7" spans="1:25">
      <c r="A7" s="44">
        <v>1989</v>
      </c>
      <c r="B7" s="13">
        <v>5</v>
      </c>
      <c r="D7" s="44">
        <v>1990</v>
      </c>
      <c r="E7" s="13">
        <v>4</v>
      </c>
      <c r="K7" s="46" t="s">
        <v>11</v>
      </c>
      <c r="L7" s="14">
        <v>20</v>
      </c>
      <c r="M7" s="37">
        <f>(L7/L18*100)</f>
        <v>1.3377926421404682</v>
      </c>
      <c r="N7" s="10"/>
      <c r="O7" s="46" t="s">
        <v>12</v>
      </c>
      <c r="P7" s="15">
        <v>19</v>
      </c>
      <c r="Q7" s="35">
        <f>(P7/P17*100)</f>
        <v>10.982658959537572</v>
      </c>
      <c r="R7" s="10"/>
      <c r="S7" s="46" t="s">
        <v>11</v>
      </c>
      <c r="T7" s="15">
        <v>18</v>
      </c>
      <c r="U7" s="35">
        <f>(T7/T18*100)</f>
        <v>1.3615733736762481</v>
      </c>
      <c r="V7" s="10"/>
      <c r="W7" s="12"/>
      <c r="X7" s="13"/>
      <c r="Y7" s="42"/>
    </row>
    <row r="8" spans="1:25">
      <c r="A8" s="44">
        <v>1990</v>
      </c>
      <c r="B8" s="13">
        <v>9</v>
      </c>
      <c r="D8" s="44">
        <v>1991</v>
      </c>
      <c r="E8" s="13">
        <v>7</v>
      </c>
      <c r="K8" s="46" t="s">
        <v>12</v>
      </c>
      <c r="L8" s="14">
        <v>155</v>
      </c>
      <c r="M8" s="37">
        <f>(L8/L18*100)</f>
        <v>10.367892976588628</v>
      </c>
      <c r="N8" s="10"/>
      <c r="O8" s="46" t="s">
        <v>13</v>
      </c>
      <c r="P8" s="15">
        <v>33</v>
      </c>
      <c r="Q8" s="35">
        <f>(P8/P17*100)</f>
        <v>19.075144508670519</v>
      </c>
      <c r="R8" s="10"/>
      <c r="S8" s="46" t="s">
        <v>12</v>
      </c>
      <c r="T8" s="15">
        <v>136</v>
      </c>
      <c r="U8" s="35">
        <f>(T8/T18*100)</f>
        <v>10.287443267776098</v>
      </c>
      <c r="V8" s="10"/>
      <c r="W8" s="23"/>
      <c r="X8" s="19"/>
      <c r="Y8" s="43"/>
    </row>
    <row r="9" spans="1:25">
      <c r="A9" s="44">
        <v>1991</v>
      </c>
      <c r="B9" s="13">
        <v>17</v>
      </c>
      <c r="D9" s="44">
        <v>1992</v>
      </c>
      <c r="E9" s="13">
        <v>8</v>
      </c>
      <c r="K9" s="46" t="s">
        <v>13</v>
      </c>
      <c r="L9" s="14">
        <v>251</v>
      </c>
      <c r="M9" s="37">
        <f>(L9/L18*100)</f>
        <v>16.789297658862875</v>
      </c>
      <c r="N9" s="10"/>
      <c r="O9" s="46" t="s">
        <v>14</v>
      </c>
      <c r="P9" s="15">
        <v>32</v>
      </c>
      <c r="Q9" s="35">
        <f>(P9/P17*100)</f>
        <v>18.497109826589593</v>
      </c>
      <c r="R9" s="10"/>
      <c r="S9" s="46" t="s">
        <v>13</v>
      </c>
      <c r="T9" s="15">
        <v>218</v>
      </c>
      <c r="U9" s="35">
        <f>(T9/T18*100)</f>
        <v>16.490166414523451</v>
      </c>
      <c r="V9" s="10"/>
      <c r="W9" s="11"/>
      <c r="X9" s="7"/>
      <c r="Y9" s="40"/>
    </row>
    <row r="10" spans="1:25">
      <c r="A10" s="44">
        <v>1992</v>
      </c>
      <c r="B10" s="13">
        <v>13</v>
      </c>
      <c r="D10" s="44">
        <v>1993</v>
      </c>
      <c r="E10" s="13">
        <v>7</v>
      </c>
      <c r="K10" s="46" t="s">
        <v>14</v>
      </c>
      <c r="L10" s="14">
        <v>286</v>
      </c>
      <c r="M10" s="37">
        <f>(L10/L18*100)</f>
        <v>19.130434782608695</v>
      </c>
      <c r="N10" s="10"/>
      <c r="O10" s="46" t="s">
        <v>15</v>
      </c>
      <c r="P10" s="15">
        <v>23</v>
      </c>
      <c r="Q10" s="35">
        <f>(P10/P17*100)</f>
        <v>13.294797687861271</v>
      </c>
      <c r="R10" s="10"/>
      <c r="S10" s="46" t="s">
        <v>14</v>
      </c>
      <c r="T10" s="15">
        <v>254</v>
      </c>
      <c r="U10" s="35">
        <f>(T10/T18*100)</f>
        <v>19.213313161875945</v>
      </c>
      <c r="V10" s="10"/>
    </row>
    <row r="11" spans="1:25">
      <c r="A11" s="44">
        <v>1993</v>
      </c>
      <c r="B11" s="13">
        <v>22</v>
      </c>
      <c r="D11" s="44">
        <v>1994</v>
      </c>
      <c r="E11" s="13">
        <v>8</v>
      </c>
      <c r="K11" s="46" t="s">
        <v>15</v>
      </c>
      <c r="L11" s="14">
        <v>251</v>
      </c>
      <c r="M11" s="37">
        <f>(L11/L18*100)</f>
        <v>16.789297658862875</v>
      </c>
      <c r="N11" s="10"/>
      <c r="O11" s="46" t="s">
        <v>16</v>
      </c>
      <c r="P11" s="15">
        <v>15</v>
      </c>
      <c r="Q11" s="35">
        <f>(P11/P17*100)</f>
        <v>8.6705202312138727</v>
      </c>
      <c r="R11" s="10"/>
      <c r="S11" s="46" t="s">
        <v>15</v>
      </c>
      <c r="T11" s="15">
        <v>228</v>
      </c>
      <c r="U11" s="35">
        <f>(T11/T18*100)</f>
        <v>17.246596066565807</v>
      </c>
      <c r="V11" s="10"/>
      <c r="W11" s="48"/>
    </row>
    <row r="12" spans="1:25">
      <c r="A12" s="44">
        <v>1994</v>
      </c>
      <c r="B12" s="13">
        <v>27</v>
      </c>
      <c r="D12" s="44">
        <v>1995</v>
      </c>
      <c r="E12" s="13">
        <v>8</v>
      </c>
      <c r="K12" s="46" t="s">
        <v>16</v>
      </c>
      <c r="L12" s="14">
        <v>183</v>
      </c>
      <c r="M12" s="37">
        <f>(L12/L18*100)</f>
        <v>12.240802675585284</v>
      </c>
      <c r="N12" s="10"/>
      <c r="O12" s="46" t="s">
        <v>17</v>
      </c>
      <c r="P12" s="15">
        <v>11</v>
      </c>
      <c r="Q12" s="35">
        <f>(P12/P17*100)</f>
        <v>6.3583815028901727</v>
      </c>
      <c r="R12" s="10"/>
      <c r="S12" s="46" t="s">
        <v>16</v>
      </c>
      <c r="T12" s="15">
        <v>168</v>
      </c>
      <c r="U12" s="35">
        <f>(T12/T18*100)</f>
        <v>12.708018154311649</v>
      </c>
      <c r="V12" s="10"/>
    </row>
    <row r="13" spans="1:25">
      <c r="A13" s="44">
        <v>1995</v>
      </c>
      <c r="B13" s="13">
        <v>20</v>
      </c>
      <c r="D13" s="44">
        <v>1996</v>
      </c>
      <c r="E13" s="13">
        <v>12</v>
      </c>
      <c r="K13" s="46" t="s">
        <v>17</v>
      </c>
      <c r="L13" s="14">
        <v>134</v>
      </c>
      <c r="M13" s="37">
        <f>(L13/L18*100)</f>
        <v>8.9632107023411365</v>
      </c>
      <c r="N13" s="10"/>
      <c r="O13" s="46" t="s">
        <v>18</v>
      </c>
      <c r="P13" s="15">
        <v>10</v>
      </c>
      <c r="Q13" s="35">
        <f>(P13/P17*100)</f>
        <v>5.7803468208092488</v>
      </c>
      <c r="R13" s="10"/>
      <c r="S13" s="46" t="s">
        <v>17</v>
      </c>
      <c r="T13" s="15">
        <v>123</v>
      </c>
      <c r="U13" s="35">
        <f>(T13/T18*100)</f>
        <v>9.3040847201210273</v>
      </c>
      <c r="V13" s="10"/>
    </row>
    <row r="14" spans="1:25">
      <c r="A14" s="44">
        <v>1996</v>
      </c>
      <c r="B14" s="13">
        <v>27</v>
      </c>
      <c r="D14" s="44">
        <v>1997</v>
      </c>
      <c r="E14" s="13">
        <v>14</v>
      </c>
      <c r="K14" s="46" t="s">
        <v>18</v>
      </c>
      <c r="L14" s="14">
        <v>92</v>
      </c>
      <c r="M14" s="37">
        <f>(L14/L18*100)</f>
        <v>6.1538461538461542</v>
      </c>
      <c r="N14" s="10"/>
      <c r="O14" s="46" t="s">
        <v>19</v>
      </c>
      <c r="P14" s="15">
        <v>10</v>
      </c>
      <c r="Q14" s="35">
        <f>(P14/P17*100)</f>
        <v>5.7803468208092488</v>
      </c>
      <c r="R14" s="10"/>
      <c r="S14" s="46" t="s">
        <v>18</v>
      </c>
      <c r="T14" s="15">
        <v>82</v>
      </c>
      <c r="U14" s="35">
        <f>(T14/T18*100)</f>
        <v>6.2027231467473527</v>
      </c>
      <c r="V14" s="10"/>
    </row>
    <row r="15" spans="1:25">
      <c r="A15" s="44">
        <v>1997</v>
      </c>
      <c r="B15" s="13">
        <v>30</v>
      </c>
      <c r="D15" s="44">
        <v>1998</v>
      </c>
      <c r="E15" s="13">
        <v>11</v>
      </c>
      <c r="K15" s="46" t="s">
        <v>19</v>
      </c>
      <c r="L15" s="14">
        <v>51</v>
      </c>
      <c r="M15" s="37">
        <f>(L15/L18*100)</f>
        <v>3.4113712374581939</v>
      </c>
      <c r="N15" s="10"/>
      <c r="O15" s="46" t="s">
        <v>27</v>
      </c>
      <c r="P15" s="15">
        <v>4</v>
      </c>
      <c r="Q15" s="35">
        <f>(P15/P17*100)</f>
        <v>2.3121387283236992</v>
      </c>
      <c r="R15" s="10"/>
      <c r="S15" s="46" t="s">
        <v>19</v>
      </c>
      <c r="T15" s="15">
        <v>41</v>
      </c>
      <c r="U15" s="35">
        <f>(T15/T18*100)</f>
        <v>3.1013615733736764</v>
      </c>
      <c r="V15" s="10"/>
    </row>
    <row r="16" spans="1:25">
      <c r="A16" s="44">
        <v>1998</v>
      </c>
      <c r="B16" s="13">
        <v>37</v>
      </c>
      <c r="D16" s="44">
        <v>1999</v>
      </c>
      <c r="E16" s="13">
        <v>3</v>
      </c>
      <c r="K16" s="46" t="s">
        <v>27</v>
      </c>
      <c r="L16" s="14">
        <v>36</v>
      </c>
      <c r="M16" s="37">
        <f>(L16/L18*100)</f>
        <v>2.4080267558528425</v>
      </c>
      <c r="N16" s="10"/>
      <c r="O16" s="47" t="s">
        <v>28</v>
      </c>
      <c r="P16" s="22">
        <v>2</v>
      </c>
      <c r="Q16" s="36">
        <f>(P16/P17*100)</f>
        <v>1.1560693641618496</v>
      </c>
      <c r="R16" s="10"/>
      <c r="S16" s="46" t="s">
        <v>27</v>
      </c>
      <c r="T16" s="15">
        <v>32</v>
      </c>
      <c r="U16" s="35">
        <f>(T16/T18*100)</f>
        <v>2.4205748865355523</v>
      </c>
      <c r="V16" s="10"/>
    </row>
    <row r="17" spans="1:22">
      <c r="A17" s="44">
        <v>1999</v>
      </c>
      <c r="B17" s="13">
        <v>32</v>
      </c>
      <c r="D17" s="44">
        <v>2000</v>
      </c>
      <c r="E17" s="13">
        <v>9</v>
      </c>
      <c r="K17" s="47" t="s">
        <v>28</v>
      </c>
      <c r="L17" s="21">
        <v>18</v>
      </c>
      <c r="M17" s="38">
        <f>(L17/L18*100)</f>
        <v>1.2040133779264213</v>
      </c>
      <c r="N17" s="10"/>
      <c r="O17" s="6" t="s">
        <v>0</v>
      </c>
      <c r="P17" s="16">
        <f>SUM(P3:P16)</f>
        <v>173</v>
      </c>
      <c r="Q17" s="40">
        <f>SUM(Q3:Q16)</f>
        <v>99.999999999999986</v>
      </c>
      <c r="R17" s="10"/>
      <c r="S17" s="47" t="s">
        <v>28</v>
      </c>
      <c r="T17" s="22">
        <v>16</v>
      </c>
      <c r="U17" s="36">
        <f>(T17/T18*100)</f>
        <v>1.2102874432677762</v>
      </c>
      <c r="V17" s="10"/>
    </row>
    <row r="18" spans="1:22">
      <c r="A18" s="44">
        <v>2000</v>
      </c>
      <c r="B18" s="13">
        <v>37</v>
      </c>
      <c r="D18" s="44">
        <v>2001</v>
      </c>
      <c r="E18" s="13">
        <v>5</v>
      </c>
      <c r="K18" s="8" t="s">
        <v>0</v>
      </c>
      <c r="L18" s="26">
        <f>SUM(L3:L17)</f>
        <v>1495</v>
      </c>
      <c r="M18" s="41">
        <f>SUM(M3:M17)</f>
        <v>100.00000000000001</v>
      </c>
      <c r="N18" s="10"/>
      <c r="S18" s="6" t="s">
        <v>0</v>
      </c>
      <c r="T18" s="27">
        <f>SUM(T3:T17)</f>
        <v>1322</v>
      </c>
      <c r="U18" s="40">
        <f>SUM(U3:U17)</f>
        <v>99.999999999999986</v>
      </c>
      <c r="V18" s="10"/>
    </row>
    <row r="19" spans="1:22">
      <c r="A19" s="44">
        <v>2001</v>
      </c>
      <c r="B19" s="13">
        <v>27</v>
      </c>
      <c r="D19" s="44">
        <v>2002</v>
      </c>
      <c r="E19" s="13">
        <v>6</v>
      </c>
      <c r="L19" s="25"/>
      <c r="M19" s="10"/>
      <c r="O19" s="53" t="s">
        <v>75</v>
      </c>
      <c r="P19" s="48"/>
      <c r="S19" s="8"/>
      <c r="T19" s="25"/>
    </row>
    <row r="20" spans="1:22">
      <c r="A20" s="44">
        <v>2002</v>
      </c>
      <c r="B20" s="13">
        <v>44</v>
      </c>
      <c r="D20" s="44">
        <v>2003</v>
      </c>
      <c r="E20" s="13">
        <v>8</v>
      </c>
      <c r="K20" s="53" t="s">
        <v>74</v>
      </c>
      <c r="L20" s="48"/>
      <c r="S20" s="53" t="s">
        <v>76</v>
      </c>
      <c r="T20" s="48"/>
    </row>
    <row r="21" spans="1:22">
      <c r="A21" s="44">
        <v>2003</v>
      </c>
      <c r="B21" s="13">
        <v>48</v>
      </c>
      <c r="D21" s="44">
        <v>2004</v>
      </c>
      <c r="E21" s="13">
        <v>4</v>
      </c>
    </row>
    <row r="22" spans="1:22">
      <c r="A22" s="44">
        <v>2004</v>
      </c>
      <c r="B22" s="13">
        <v>54</v>
      </c>
      <c r="D22" s="44">
        <v>2005</v>
      </c>
      <c r="E22" s="13">
        <v>7</v>
      </c>
    </row>
    <row r="23" spans="1:22">
      <c r="A23" s="44">
        <v>2005</v>
      </c>
      <c r="B23" s="13">
        <v>68</v>
      </c>
      <c r="D23" s="44">
        <v>2006</v>
      </c>
      <c r="E23" s="13">
        <v>10</v>
      </c>
    </row>
    <row r="24" spans="1:22">
      <c r="A24" s="44">
        <v>2006</v>
      </c>
      <c r="B24" s="13">
        <v>57</v>
      </c>
      <c r="D24" s="44">
        <v>2007</v>
      </c>
      <c r="E24" s="13">
        <v>5</v>
      </c>
      <c r="N24" s="52"/>
    </row>
    <row r="25" spans="1:22">
      <c r="A25" s="44">
        <v>2007</v>
      </c>
      <c r="B25" s="13">
        <v>48</v>
      </c>
      <c r="D25" s="44">
        <v>2008</v>
      </c>
      <c r="E25" s="13">
        <v>11</v>
      </c>
    </row>
    <row r="26" spans="1:22">
      <c r="A26" s="44">
        <v>2008</v>
      </c>
      <c r="B26" s="13">
        <v>73</v>
      </c>
      <c r="D26" s="44">
        <v>2009</v>
      </c>
      <c r="E26" s="13">
        <v>11</v>
      </c>
    </row>
    <row r="27" spans="1:22">
      <c r="A27" s="44">
        <v>2009</v>
      </c>
      <c r="B27" s="13">
        <v>56</v>
      </c>
      <c r="D27" s="44">
        <v>2010</v>
      </c>
      <c r="E27" s="13">
        <v>13</v>
      </c>
    </row>
    <row r="28" spans="1:22">
      <c r="A28" s="44">
        <v>2010</v>
      </c>
      <c r="B28" s="13">
        <v>70</v>
      </c>
      <c r="D28" s="44">
        <v>2011</v>
      </c>
      <c r="E28" s="13">
        <v>10</v>
      </c>
    </row>
    <row r="29" spans="1:22">
      <c r="A29" s="44">
        <v>2011</v>
      </c>
      <c r="B29" s="13">
        <v>77</v>
      </c>
      <c r="D29" s="44">
        <v>2012</v>
      </c>
      <c r="E29" s="13">
        <v>12</v>
      </c>
    </row>
    <row r="30" spans="1:22">
      <c r="A30" s="44">
        <v>2012</v>
      </c>
      <c r="B30" s="13">
        <v>75</v>
      </c>
      <c r="D30" s="44">
        <v>2013</v>
      </c>
      <c r="E30" s="13">
        <v>11</v>
      </c>
    </row>
    <row r="31" spans="1:22">
      <c r="A31" s="44">
        <v>2013</v>
      </c>
      <c r="B31" s="13">
        <v>87</v>
      </c>
      <c r="D31" s="44">
        <v>2014</v>
      </c>
      <c r="E31" s="13">
        <v>6</v>
      </c>
    </row>
    <row r="32" spans="1:22">
      <c r="A32" s="44">
        <v>2014</v>
      </c>
      <c r="B32" s="13">
        <v>92</v>
      </c>
      <c r="D32" s="44">
        <v>2015</v>
      </c>
      <c r="E32" s="13">
        <v>21</v>
      </c>
    </row>
    <row r="33" spans="1:28">
      <c r="A33" s="44">
        <v>2015</v>
      </c>
      <c r="B33" s="13">
        <v>116</v>
      </c>
      <c r="D33" s="44">
        <v>2016</v>
      </c>
      <c r="E33" s="13">
        <v>10</v>
      </c>
    </row>
    <row r="34" spans="1:28">
      <c r="A34" s="44">
        <v>2016</v>
      </c>
      <c r="B34" s="13">
        <v>108</v>
      </c>
      <c r="D34" s="45">
        <v>2017</v>
      </c>
      <c r="E34" s="19">
        <v>7</v>
      </c>
    </row>
    <row r="35" spans="1:28">
      <c r="A35" s="45">
        <v>2017</v>
      </c>
      <c r="B35" s="19">
        <v>106</v>
      </c>
      <c r="D35" s="9" t="s">
        <v>0</v>
      </c>
      <c r="E35" s="9">
        <v>265</v>
      </c>
    </row>
    <row r="36" spans="1:28">
      <c r="A36" s="9" t="s">
        <v>0</v>
      </c>
      <c r="B36" s="9">
        <v>1540</v>
      </c>
      <c r="AB36" s="1"/>
    </row>
  </sheetData>
  <mergeCells count="7">
    <mergeCell ref="S1:U1"/>
    <mergeCell ref="W1:Y1"/>
    <mergeCell ref="A1:B1"/>
    <mergeCell ref="D1:E1"/>
    <mergeCell ref="G1:I1"/>
    <mergeCell ref="K1:M1"/>
    <mergeCell ref="O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5"/>
  <sheetViews>
    <sheetView workbookViewId="0">
      <selection sqref="A1:B1"/>
    </sheetView>
  </sheetViews>
  <sheetFormatPr defaultRowHeight="15"/>
  <cols>
    <col min="1" max="1" width="10.140625" customWidth="1"/>
    <col min="2" max="2" width="11.28515625" customWidth="1"/>
    <col min="4" max="5" width="11.140625" customWidth="1"/>
    <col min="7" max="7" width="7.7109375" customWidth="1"/>
    <col min="8" max="8" width="7.42578125" customWidth="1"/>
    <col min="9" max="9" width="8.7109375" customWidth="1"/>
    <col min="11" max="11" width="8.42578125" customWidth="1"/>
    <col min="12" max="12" width="7" customWidth="1"/>
    <col min="13" max="13" width="7.7109375" customWidth="1"/>
    <col min="15" max="15" width="7.85546875" customWidth="1"/>
    <col min="16" max="16" width="7.5703125" customWidth="1"/>
    <col min="17" max="17" width="7.7109375" customWidth="1"/>
    <col min="20" max="20" width="7.7109375" customWidth="1"/>
    <col min="21" max="21" width="8.140625" customWidth="1"/>
    <col min="23" max="23" width="33.28515625" customWidth="1"/>
    <col min="24" max="24" width="7.28515625" customWidth="1"/>
    <col min="25" max="25" width="7.42578125" customWidth="1"/>
  </cols>
  <sheetData>
    <row r="1" spans="1:25" ht="83.25" customHeight="1">
      <c r="A1" s="78" t="s">
        <v>24</v>
      </c>
      <c r="B1" s="78"/>
      <c r="D1" s="78" t="s">
        <v>25</v>
      </c>
      <c r="E1" s="78"/>
      <c r="G1" s="78" t="s">
        <v>26</v>
      </c>
      <c r="H1" s="78"/>
      <c r="I1" s="78"/>
      <c r="K1" s="78" t="s">
        <v>72</v>
      </c>
      <c r="L1" s="78"/>
      <c r="M1" s="78"/>
      <c r="O1" s="78" t="s">
        <v>79</v>
      </c>
      <c r="P1" s="78"/>
      <c r="Q1" s="78"/>
      <c r="S1" s="78" t="s">
        <v>73</v>
      </c>
      <c r="T1" s="78"/>
      <c r="U1" s="78"/>
      <c r="W1" s="78"/>
      <c r="X1" s="78"/>
      <c r="Y1" s="78"/>
    </row>
    <row r="2" spans="1:25" s="4" customFormat="1" ht="30">
      <c r="A2" s="7" t="s">
        <v>66</v>
      </c>
      <c r="B2" s="7" t="s">
        <v>1</v>
      </c>
      <c r="C2" s="29"/>
      <c r="D2" s="7" t="s">
        <v>65</v>
      </c>
      <c r="E2" s="7" t="s">
        <v>67</v>
      </c>
      <c r="F2" s="29"/>
      <c r="G2" s="29" t="s">
        <v>4</v>
      </c>
      <c r="H2" s="28" t="s">
        <v>1</v>
      </c>
      <c r="I2" s="28" t="s">
        <v>69</v>
      </c>
      <c r="J2" s="29"/>
      <c r="K2" s="30" t="s">
        <v>20</v>
      </c>
      <c r="L2" s="31" t="s">
        <v>1</v>
      </c>
      <c r="M2" s="28" t="s">
        <v>69</v>
      </c>
      <c r="N2" s="29"/>
      <c r="O2" s="32" t="s">
        <v>20</v>
      </c>
      <c r="P2" s="31" t="s">
        <v>1</v>
      </c>
      <c r="Q2" s="28" t="s">
        <v>69</v>
      </c>
      <c r="R2" s="29"/>
      <c r="S2" s="32" t="s">
        <v>20</v>
      </c>
      <c r="T2" s="31" t="s">
        <v>1</v>
      </c>
      <c r="U2" s="28" t="s">
        <v>69</v>
      </c>
      <c r="V2" s="29"/>
      <c r="W2" s="11"/>
      <c r="X2" s="7"/>
      <c r="Y2" s="28"/>
    </row>
    <row r="3" spans="1:25">
      <c r="A3" s="44" t="s">
        <v>33</v>
      </c>
      <c r="B3" s="13">
        <v>2</v>
      </c>
      <c r="D3" s="44" t="s">
        <v>33</v>
      </c>
      <c r="E3" s="13">
        <v>2</v>
      </c>
      <c r="G3" s="48" t="s">
        <v>5</v>
      </c>
      <c r="H3" s="10">
        <v>445</v>
      </c>
      <c r="I3" s="35">
        <f>(H3/H5*100)</f>
        <v>89</v>
      </c>
      <c r="K3" s="50">
        <v>0</v>
      </c>
      <c r="L3" s="15">
        <v>2</v>
      </c>
      <c r="M3" s="35">
        <f>(L3/L18*100)</f>
        <v>0.42462845010615713</v>
      </c>
      <c r="O3" s="50" t="s">
        <v>8</v>
      </c>
      <c r="P3" s="15">
        <v>1</v>
      </c>
      <c r="Q3" s="35">
        <f>(P3/P15*100)</f>
        <v>1.8867924528301887</v>
      </c>
      <c r="S3" s="50" t="s">
        <v>7</v>
      </c>
      <c r="T3" s="15">
        <v>2</v>
      </c>
      <c r="U3" s="35">
        <f>(T3/T17*100)</f>
        <v>0.4784688995215311</v>
      </c>
      <c r="W3" s="12"/>
      <c r="X3" s="13"/>
      <c r="Y3" s="42"/>
    </row>
    <row r="4" spans="1:25">
      <c r="A4" s="44" t="s">
        <v>34</v>
      </c>
      <c r="B4" s="13">
        <v>8</v>
      </c>
      <c r="D4" s="44" t="s">
        <v>34</v>
      </c>
      <c r="E4" s="13">
        <v>8</v>
      </c>
      <c r="G4" s="49" t="s">
        <v>81</v>
      </c>
      <c r="H4" s="24">
        <v>55</v>
      </c>
      <c r="I4" s="36">
        <f>(H4/H5*100)</f>
        <v>11</v>
      </c>
      <c r="K4" s="50" t="s">
        <v>8</v>
      </c>
      <c r="L4" s="15">
        <v>2</v>
      </c>
      <c r="M4" s="35">
        <f>(L4/L18*100)</f>
        <v>0.42462845010615713</v>
      </c>
      <c r="O4" s="50" t="s">
        <v>9</v>
      </c>
      <c r="P4" s="15">
        <v>1</v>
      </c>
      <c r="Q4" s="35">
        <f>(P4/P15*100)</f>
        <v>1.8867924528301887</v>
      </c>
      <c r="S4" s="50" t="s">
        <v>8</v>
      </c>
      <c r="T4" s="15">
        <v>1</v>
      </c>
      <c r="U4" s="35">
        <f>(T4/T17*100)</f>
        <v>0.23923444976076555</v>
      </c>
      <c r="W4" s="12"/>
      <c r="X4" s="13"/>
      <c r="Y4" s="42"/>
    </row>
    <row r="5" spans="1:25" ht="15" customHeight="1">
      <c r="A5" s="44" t="s">
        <v>35</v>
      </c>
      <c r="B5" s="13">
        <v>9</v>
      </c>
      <c r="D5" s="44" t="s">
        <v>35</v>
      </c>
      <c r="E5" s="13">
        <v>6</v>
      </c>
      <c r="G5" s="4" t="s">
        <v>0</v>
      </c>
      <c r="H5" s="9">
        <v>500</v>
      </c>
      <c r="I5" s="40">
        <f>SUM(I3:I4)</f>
        <v>100</v>
      </c>
      <c r="K5" s="50" t="s">
        <v>9</v>
      </c>
      <c r="L5" s="15">
        <v>1</v>
      </c>
      <c r="M5" s="35">
        <f>(L5/L18*100)</f>
        <v>0.21231422505307856</v>
      </c>
      <c r="O5" s="50" t="s">
        <v>11</v>
      </c>
      <c r="P5" s="15">
        <v>1</v>
      </c>
      <c r="Q5" s="35">
        <f>(P5/P15*100)</f>
        <v>1.8867924528301887</v>
      </c>
      <c r="S5" s="50" t="s">
        <v>10</v>
      </c>
      <c r="T5" s="15">
        <v>1</v>
      </c>
      <c r="U5" s="35">
        <f>(T5/T17*100)</f>
        <v>0.23923444976076555</v>
      </c>
      <c r="W5" s="12"/>
      <c r="X5" s="13"/>
      <c r="Y5" s="42"/>
    </row>
    <row r="6" spans="1:25" ht="26.25" customHeight="1">
      <c r="A6" s="44" t="s">
        <v>36</v>
      </c>
      <c r="B6" s="13">
        <v>3</v>
      </c>
      <c r="D6" s="44" t="s">
        <v>36</v>
      </c>
      <c r="E6" s="13">
        <v>2</v>
      </c>
      <c r="K6" s="50" t="s">
        <v>10</v>
      </c>
      <c r="L6" s="15">
        <v>1</v>
      </c>
      <c r="M6" s="35">
        <f>(L6/L18*100)</f>
        <v>0.21231422505307856</v>
      </c>
      <c r="O6" s="50" t="s">
        <v>12</v>
      </c>
      <c r="P6" s="15">
        <v>3</v>
      </c>
      <c r="Q6" s="35">
        <f>(P6/P15*100)</f>
        <v>5.6603773584905666</v>
      </c>
      <c r="S6" s="50" t="s">
        <v>11</v>
      </c>
      <c r="T6" s="15">
        <v>1</v>
      </c>
      <c r="U6" s="35">
        <f>(T6/T17*100)</f>
        <v>0.23923444976076555</v>
      </c>
      <c r="W6" s="12"/>
      <c r="X6" s="13"/>
      <c r="Y6" s="42"/>
    </row>
    <row r="7" spans="1:25">
      <c r="A7" s="44" t="s">
        <v>37</v>
      </c>
      <c r="B7" s="13">
        <v>9</v>
      </c>
      <c r="D7" s="44" t="s">
        <v>37</v>
      </c>
      <c r="E7" s="13">
        <v>7</v>
      </c>
      <c r="K7" s="50" t="s">
        <v>11</v>
      </c>
      <c r="L7" s="15">
        <v>2</v>
      </c>
      <c r="M7" s="35">
        <f>(L7/L18*100)</f>
        <v>0.42462845010615713</v>
      </c>
      <c r="O7" s="50" t="s">
        <v>13</v>
      </c>
      <c r="P7" s="15">
        <v>4</v>
      </c>
      <c r="Q7" s="35">
        <f>(P7/P15*100)</f>
        <v>7.5471698113207548</v>
      </c>
      <c r="S7" s="50" t="s">
        <v>12</v>
      </c>
      <c r="T7" s="15">
        <v>7</v>
      </c>
      <c r="U7" s="35">
        <f>(T7/T17*100)</f>
        <v>1.6746411483253589</v>
      </c>
      <c r="W7" s="23"/>
      <c r="X7" s="19"/>
      <c r="Y7" s="43"/>
    </row>
    <row r="8" spans="1:25">
      <c r="A8" s="44" t="s">
        <v>38</v>
      </c>
      <c r="B8" s="13">
        <v>11</v>
      </c>
      <c r="D8" s="44" t="s">
        <v>38</v>
      </c>
      <c r="E8" s="13">
        <v>8</v>
      </c>
      <c r="K8" s="50" t="s">
        <v>12</v>
      </c>
      <c r="L8" s="15">
        <v>10</v>
      </c>
      <c r="M8" s="35">
        <f>(L8/L18*100)</f>
        <v>2.1231422505307855</v>
      </c>
      <c r="O8" s="50" t="s">
        <v>14</v>
      </c>
      <c r="P8" s="15">
        <v>8</v>
      </c>
      <c r="Q8" s="35">
        <f>(P8/P15*100)</f>
        <v>15.09433962264151</v>
      </c>
      <c r="S8" s="50" t="s">
        <v>13</v>
      </c>
      <c r="T8" s="15">
        <v>32</v>
      </c>
      <c r="U8" s="35">
        <f>(T8/T17*100)</f>
        <v>7.6555023923444976</v>
      </c>
      <c r="W8" s="11"/>
      <c r="X8" s="18"/>
      <c r="Y8" s="40"/>
    </row>
    <row r="9" spans="1:25">
      <c r="A9" s="44" t="s">
        <v>39</v>
      </c>
      <c r="B9" s="13">
        <v>8</v>
      </c>
      <c r="D9" s="44" t="s">
        <v>39</v>
      </c>
      <c r="E9" s="13">
        <v>7</v>
      </c>
      <c r="K9" s="50" t="s">
        <v>13</v>
      </c>
      <c r="L9" s="15">
        <v>36</v>
      </c>
      <c r="M9" s="35">
        <f>(L9/L18*100)</f>
        <v>7.6433121019108281</v>
      </c>
      <c r="O9" s="50" t="s">
        <v>15</v>
      </c>
      <c r="P9" s="15">
        <v>15</v>
      </c>
      <c r="Q9" s="35">
        <f>(P9/P15*100)</f>
        <v>28.30188679245283</v>
      </c>
      <c r="S9" s="50" t="s">
        <v>14</v>
      </c>
      <c r="T9" s="15">
        <v>69</v>
      </c>
      <c r="U9" s="35">
        <f>(T9/T17*100)</f>
        <v>16.507177033492823</v>
      </c>
      <c r="X9" s="18"/>
    </row>
    <row r="10" spans="1:25">
      <c r="A10" s="44" t="s">
        <v>40</v>
      </c>
      <c r="B10" s="13">
        <v>10</v>
      </c>
      <c r="D10" s="44" t="s">
        <v>40</v>
      </c>
      <c r="E10" s="13">
        <v>9</v>
      </c>
      <c r="K10" s="50" t="s">
        <v>14</v>
      </c>
      <c r="L10" s="15">
        <v>77</v>
      </c>
      <c r="M10" s="35">
        <f>(L10/L18*100)</f>
        <v>16.348195329087048</v>
      </c>
      <c r="O10" s="50" t="s">
        <v>16</v>
      </c>
      <c r="P10" s="15">
        <v>7</v>
      </c>
      <c r="Q10" s="35">
        <f>(P10/P15*100)</f>
        <v>13.20754716981132</v>
      </c>
      <c r="S10" s="50" t="s">
        <v>15</v>
      </c>
      <c r="T10" s="15">
        <v>71</v>
      </c>
      <c r="U10" s="35">
        <f>(T10/T17*100)</f>
        <v>16.985645933014354</v>
      </c>
      <c r="W10" s="48"/>
    </row>
    <row r="11" spans="1:25">
      <c r="A11" s="44" t="s">
        <v>41</v>
      </c>
      <c r="B11" s="13">
        <v>17</v>
      </c>
      <c r="D11" s="44" t="s">
        <v>41</v>
      </c>
      <c r="E11" s="13">
        <v>15</v>
      </c>
      <c r="K11" s="50" t="s">
        <v>15</v>
      </c>
      <c r="L11" s="15">
        <v>86</v>
      </c>
      <c r="M11" s="35">
        <f>(L11/L18*100)</f>
        <v>18.259023354564754</v>
      </c>
      <c r="O11" s="50" t="s">
        <v>17</v>
      </c>
      <c r="P11" s="15">
        <v>8</v>
      </c>
      <c r="Q11" s="35">
        <f>(P11/P15*100)</f>
        <v>15.09433962264151</v>
      </c>
      <c r="S11" s="50" t="s">
        <v>16</v>
      </c>
      <c r="T11" s="15">
        <v>70</v>
      </c>
      <c r="U11" s="35">
        <f>(T11/T17*100)</f>
        <v>16.746411483253588</v>
      </c>
    </row>
    <row r="12" spans="1:25">
      <c r="A12" s="44" t="s">
        <v>42</v>
      </c>
      <c r="B12" s="13">
        <v>15</v>
      </c>
      <c r="D12" s="44" t="s">
        <v>42</v>
      </c>
      <c r="E12" s="13">
        <v>14</v>
      </c>
      <c r="K12" s="50" t="s">
        <v>16</v>
      </c>
      <c r="L12" s="15">
        <v>77</v>
      </c>
      <c r="M12" s="35">
        <f>(L12/L18*100)</f>
        <v>16.348195329087048</v>
      </c>
      <c r="O12" s="50" t="s">
        <v>18</v>
      </c>
      <c r="P12" s="15">
        <v>1</v>
      </c>
      <c r="Q12" s="35">
        <f>(P12/P15*100)</f>
        <v>1.8867924528301887</v>
      </c>
      <c r="S12" s="50" t="s">
        <v>17</v>
      </c>
      <c r="T12" s="15">
        <v>64</v>
      </c>
      <c r="U12" s="35">
        <f>(T12/T17*100)</f>
        <v>15.311004784688995</v>
      </c>
    </row>
    <row r="13" spans="1:25">
      <c r="A13" s="44" t="s">
        <v>43</v>
      </c>
      <c r="B13" s="13">
        <v>18</v>
      </c>
      <c r="D13" s="44" t="s">
        <v>43</v>
      </c>
      <c r="E13" s="13">
        <v>11</v>
      </c>
      <c r="K13" s="50" t="s">
        <v>17</v>
      </c>
      <c r="L13" s="15">
        <v>72</v>
      </c>
      <c r="M13" s="35">
        <f>(L13/L18*100)</f>
        <v>15.286624203821656</v>
      </c>
      <c r="O13" s="50" t="s">
        <v>19</v>
      </c>
      <c r="P13" s="15">
        <v>2</v>
      </c>
      <c r="Q13" s="35">
        <f>(P13/P15*100)</f>
        <v>3.7735849056603774</v>
      </c>
      <c r="S13" s="50" t="s">
        <v>18</v>
      </c>
      <c r="T13" s="15">
        <v>47</v>
      </c>
      <c r="U13" s="35">
        <f>(T13/T17*100)</f>
        <v>11.244019138755981</v>
      </c>
    </row>
    <row r="14" spans="1:25">
      <c r="A14" s="44" t="s">
        <v>44</v>
      </c>
      <c r="B14" s="13">
        <v>17</v>
      </c>
      <c r="D14" s="44" t="s">
        <v>44</v>
      </c>
      <c r="E14" s="13">
        <v>10</v>
      </c>
      <c r="K14" s="50" t="s">
        <v>18</v>
      </c>
      <c r="L14" s="15">
        <v>48</v>
      </c>
      <c r="M14" s="35">
        <f>(L14/L18*100)</f>
        <v>10.191082802547772</v>
      </c>
      <c r="O14" s="51" t="s">
        <v>27</v>
      </c>
      <c r="P14" s="22">
        <v>2</v>
      </c>
      <c r="Q14" s="36">
        <f>(P14/P15*100)</f>
        <v>3.7735849056603774</v>
      </c>
      <c r="S14" s="50" t="s">
        <v>19</v>
      </c>
      <c r="T14" s="15">
        <v>23</v>
      </c>
      <c r="U14" s="35">
        <f>(T14/T17*100)</f>
        <v>5.5023923444976077</v>
      </c>
    </row>
    <row r="15" spans="1:25">
      <c r="A15" s="44" t="s">
        <v>45</v>
      </c>
      <c r="B15" s="13">
        <v>13</v>
      </c>
      <c r="D15" s="44" t="s">
        <v>45</v>
      </c>
      <c r="E15" s="13">
        <v>6</v>
      </c>
      <c r="K15" s="50" t="s">
        <v>19</v>
      </c>
      <c r="L15" s="15">
        <v>25</v>
      </c>
      <c r="M15" s="35">
        <f>(L15/L18*100)</f>
        <v>5.3078556263269645</v>
      </c>
      <c r="O15" s="6" t="s">
        <v>0</v>
      </c>
      <c r="P15" s="16">
        <f>SUM(P3:P14)</f>
        <v>53</v>
      </c>
      <c r="Q15" s="40">
        <f>SUM(Q3:Q14)</f>
        <v>100</v>
      </c>
      <c r="S15" s="50" t="s">
        <v>27</v>
      </c>
      <c r="T15" s="15">
        <v>18</v>
      </c>
      <c r="U15" s="35">
        <f>(T15/T17*100)</f>
        <v>4.3062200956937797</v>
      </c>
    </row>
    <row r="16" spans="1:25">
      <c r="A16" s="44" t="s">
        <v>46</v>
      </c>
      <c r="B16" s="13">
        <v>17</v>
      </c>
      <c r="D16" s="44" t="s">
        <v>46</v>
      </c>
      <c r="E16" s="13">
        <v>10</v>
      </c>
      <c r="K16" s="50" t="s">
        <v>27</v>
      </c>
      <c r="L16" s="15">
        <v>20</v>
      </c>
      <c r="M16" s="35">
        <f>(L16/L18*100)</f>
        <v>4.2462845010615711</v>
      </c>
      <c r="S16" s="51" t="s">
        <v>28</v>
      </c>
      <c r="T16" s="22">
        <v>12</v>
      </c>
      <c r="U16" s="36">
        <f>(T16/T17*100)</f>
        <v>2.8708133971291865</v>
      </c>
    </row>
    <row r="17" spans="1:21">
      <c r="A17" s="44" t="s">
        <v>47</v>
      </c>
      <c r="B17" s="13">
        <v>19</v>
      </c>
      <c r="D17" s="44" t="s">
        <v>47</v>
      </c>
      <c r="E17" s="13">
        <v>11</v>
      </c>
      <c r="K17" s="51" t="s">
        <v>28</v>
      </c>
      <c r="L17" s="22">
        <v>12</v>
      </c>
      <c r="M17" s="36">
        <f>(L17/L18*100)</f>
        <v>2.547770700636943</v>
      </c>
      <c r="O17" s="53" t="s">
        <v>68</v>
      </c>
      <c r="P17" s="48"/>
      <c r="S17" s="6" t="s">
        <v>0</v>
      </c>
      <c r="T17" s="27">
        <f>SUM(T3:T16)</f>
        <v>418</v>
      </c>
      <c r="U17" s="40">
        <f>SUM(U3:U16)</f>
        <v>100</v>
      </c>
    </row>
    <row r="18" spans="1:21">
      <c r="A18" s="44" t="s">
        <v>48</v>
      </c>
      <c r="B18" s="13">
        <v>8</v>
      </c>
      <c r="D18" s="44" t="s">
        <v>48</v>
      </c>
      <c r="E18" s="13">
        <v>4</v>
      </c>
      <c r="K18" s="6" t="s">
        <v>0</v>
      </c>
      <c r="L18" s="27">
        <f>SUM(L3:L17)</f>
        <v>471</v>
      </c>
      <c r="M18" s="40">
        <f>SUM(M3:M17)</f>
        <v>100</v>
      </c>
      <c r="T18" s="26"/>
    </row>
    <row r="19" spans="1:21">
      <c r="A19" s="44" t="s">
        <v>49</v>
      </c>
      <c r="B19" s="13">
        <v>19</v>
      </c>
      <c r="D19" s="44" t="s">
        <v>49</v>
      </c>
      <c r="E19" s="13">
        <v>9</v>
      </c>
      <c r="L19" s="26"/>
      <c r="S19" s="53" t="s">
        <v>78</v>
      </c>
      <c r="T19" s="48"/>
    </row>
    <row r="20" spans="1:21">
      <c r="A20" s="44" t="s">
        <v>50</v>
      </c>
      <c r="B20" s="13">
        <v>11</v>
      </c>
      <c r="D20" s="44" t="s">
        <v>50</v>
      </c>
      <c r="E20" s="13">
        <v>5</v>
      </c>
      <c r="K20" s="53" t="s">
        <v>77</v>
      </c>
      <c r="L20" s="48"/>
    </row>
    <row r="21" spans="1:21">
      <c r="A21" s="44" t="s">
        <v>51</v>
      </c>
      <c r="B21" s="13">
        <v>13</v>
      </c>
      <c r="D21" s="44" t="s">
        <v>51</v>
      </c>
      <c r="E21" s="13">
        <v>8</v>
      </c>
    </row>
    <row r="22" spans="1:21">
      <c r="A22" s="44" t="s">
        <v>52</v>
      </c>
      <c r="B22" s="13">
        <v>22</v>
      </c>
      <c r="D22" s="44" t="s">
        <v>52</v>
      </c>
      <c r="E22" s="13">
        <v>4</v>
      </c>
    </row>
    <row r="23" spans="1:21">
      <c r="A23" s="44" t="s">
        <v>53</v>
      </c>
      <c r="B23" s="13">
        <v>20</v>
      </c>
      <c r="D23" s="44" t="s">
        <v>53</v>
      </c>
      <c r="E23" s="13">
        <v>4</v>
      </c>
    </row>
    <row r="24" spans="1:21">
      <c r="A24" s="44" t="s">
        <v>54</v>
      </c>
      <c r="B24" s="13">
        <v>11</v>
      </c>
      <c r="D24" s="44" t="s">
        <v>54</v>
      </c>
      <c r="E24" s="13">
        <v>2</v>
      </c>
    </row>
    <row r="25" spans="1:21">
      <c r="A25" s="44" t="s">
        <v>55</v>
      </c>
      <c r="B25" s="13">
        <v>26</v>
      </c>
      <c r="D25" s="44" t="s">
        <v>55</v>
      </c>
      <c r="E25" s="13">
        <v>10</v>
      </c>
    </row>
    <row r="26" spans="1:21">
      <c r="A26" s="44" t="s">
        <v>56</v>
      </c>
      <c r="B26" s="13">
        <v>22</v>
      </c>
      <c r="D26" s="44" t="s">
        <v>56</v>
      </c>
      <c r="E26" s="13">
        <v>4</v>
      </c>
    </row>
    <row r="27" spans="1:21">
      <c r="A27" s="44" t="s">
        <v>57</v>
      </c>
      <c r="B27" s="13">
        <v>21</v>
      </c>
      <c r="D27" s="44" t="s">
        <v>57</v>
      </c>
      <c r="E27" s="13">
        <v>2</v>
      </c>
    </row>
    <row r="28" spans="1:21">
      <c r="A28" s="44" t="s">
        <v>58</v>
      </c>
      <c r="B28" s="13">
        <v>25</v>
      </c>
      <c r="D28" s="44" t="s">
        <v>58</v>
      </c>
      <c r="E28" s="13">
        <v>6</v>
      </c>
    </row>
    <row r="29" spans="1:21">
      <c r="A29" s="44" t="s">
        <v>59</v>
      </c>
      <c r="B29" s="13">
        <v>27</v>
      </c>
      <c r="D29" s="44" t="s">
        <v>59</v>
      </c>
      <c r="E29" s="13">
        <v>6</v>
      </c>
    </row>
    <row r="30" spans="1:21">
      <c r="A30" s="44" t="s">
        <v>60</v>
      </c>
      <c r="B30" s="13">
        <v>18</v>
      </c>
      <c r="D30" s="44" t="s">
        <v>60</v>
      </c>
      <c r="E30" s="13">
        <v>4</v>
      </c>
    </row>
    <row r="31" spans="1:21">
      <c r="A31" s="44" t="s">
        <v>61</v>
      </c>
      <c r="B31" s="13">
        <v>24</v>
      </c>
      <c r="D31" s="44" t="s">
        <v>61</v>
      </c>
      <c r="E31" s="13">
        <v>7</v>
      </c>
    </row>
    <row r="32" spans="1:21">
      <c r="A32" s="44" t="s">
        <v>62</v>
      </c>
      <c r="B32" s="13">
        <v>16</v>
      </c>
      <c r="D32" s="44" t="s">
        <v>62</v>
      </c>
      <c r="E32" s="13">
        <v>5</v>
      </c>
    </row>
    <row r="33" spans="1:5">
      <c r="A33" s="44" t="s">
        <v>63</v>
      </c>
      <c r="B33" s="13">
        <v>21</v>
      </c>
      <c r="D33" s="44" t="s">
        <v>63</v>
      </c>
      <c r="E33" s="13">
        <v>2</v>
      </c>
    </row>
    <row r="34" spans="1:5">
      <c r="A34" s="45" t="s">
        <v>64</v>
      </c>
      <c r="B34" s="19">
        <v>20</v>
      </c>
      <c r="D34" s="45" t="s">
        <v>64</v>
      </c>
      <c r="E34" s="19">
        <v>3</v>
      </c>
    </row>
    <row r="35" spans="1:5">
      <c r="A35" s="7" t="s">
        <v>0</v>
      </c>
      <c r="B35" s="7">
        <v>500</v>
      </c>
      <c r="D35" s="7" t="s">
        <v>0</v>
      </c>
      <c r="E35" s="7">
        <f>SUM(E3:E34)</f>
        <v>211</v>
      </c>
    </row>
  </sheetData>
  <mergeCells count="7">
    <mergeCell ref="S1:U1"/>
    <mergeCell ref="W1:Y1"/>
    <mergeCell ref="A1:B1"/>
    <mergeCell ref="D1:E1"/>
    <mergeCell ref="G1:I1"/>
    <mergeCell ref="K1:M1"/>
    <mergeCell ref="O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sqref="A1:C1"/>
    </sheetView>
  </sheetViews>
  <sheetFormatPr defaultRowHeight="15"/>
  <cols>
    <col min="1" max="1" width="36.42578125" customWidth="1"/>
    <col min="2" max="2" width="6.42578125" customWidth="1"/>
    <col min="3" max="3" width="7.28515625" customWidth="1"/>
    <col min="5" max="5" width="8.7109375" customWidth="1"/>
    <col min="6" max="6" width="7.42578125" customWidth="1"/>
    <col min="7" max="7" width="8.7109375" customWidth="1"/>
    <col min="9" max="9" width="8.42578125" customWidth="1"/>
    <col min="10" max="11" width="7.7109375" customWidth="1"/>
  </cols>
  <sheetData>
    <row r="1" spans="1:11" ht="57" customHeight="1">
      <c r="A1" s="78" t="s">
        <v>82</v>
      </c>
      <c r="B1" s="78"/>
      <c r="C1" s="78"/>
      <c r="E1" s="78" t="s">
        <v>29</v>
      </c>
      <c r="F1" s="78"/>
      <c r="G1" s="78"/>
      <c r="I1" s="78" t="s">
        <v>30</v>
      </c>
      <c r="J1" s="78"/>
      <c r="K1" s="78"/>
    </row>
    <row r="2" spans="1:11">
      <c r="A2" s="11" t="s">
        <v>23</v>
      </c>
      <c r="B2" s="7" t="s">
        <v>67</v>
      </c>
      <c r="C2" s="9" t="s">
        <v>69</v>
      </c>
      <c r="E2" s="3" t="s">
        <v>20</v>
      </c>
      <c r="F2" s="17" t="s">
        <v>1</v>
      </c>
      <c r="G2" s="9" t="s">
        <v>69</v>
      </c>
      <c r="I2" s="3" t="s">
        <v>4</v>
      </c>
      <c r="J2" s="17" t="s">
        <v>1</v>
      </c>
      <c r="K2" s="9" t="s">
        <v>69</v>
      </c>
    </row>
    <row r="3" spans="1:11">
      <c r="A3" s="12" t="s">
        <v>21</v>
      </c>
      <c r="B3" s="13">
        <v>8</v>
      </c>
      <c r="C3" s="42">
        <f>(B3/B5*100)</f>
        <v>7.6190476190476195</v>
      </c>
      <c r="E3" s="46" t="s">
        <v>11</v>
      </c>
      <c r="F3" s="14">
        <v>1</v>
      </c>
      <c r="G3" s="35">
        <f>(F3/F13*100)</f>
        <v>0.94339622641509435</v>
      </c>
      <c r="I3" s="46" t="s">
        <v>5</v>
      </c>
      <c r="J3" s="14">
        <v>101</v>
      </c>
      <c r="K3" s="35">
        <f>(J3/J5*100)</f>
        <v>95.283018867924525</v>
      </c>
    </row>
    <row r="4" spans="1:11" ht="30">
      <c r="A4" s="23" t="s">
        <v>22</v>
      </c>
      <c r="B4" s="19">
        <v>97</v>
      </c>
      <c r="C4" s="43">
        <f>(B4/B5*100)</f>
        <v>92.38095238095238</v>
      </c>
      <c r="E4" s="46" t="s">
        <v>12</v>
      </c>
      <c r="F4" s="14">
        <v>15</v>
      </c>
      <c r="G4" s="35">
        <f>(F4/F13*100)</f>
        <v>14.150943396226415</v>
      </c>
      <c r="I4" s="54" t="s">
        <v>81</v>
      </c>
      <c r="J4" s="21">
        <v>5</v>
      </c>
      <c r="K4" s="36">
        <f>(J4/J5*100)</f>
        <v>4.716981132075472</v>
      </c>
    </row>
    <row r="5" spans="1:11">
      <c r="A5" s="11" t="s">
        <v>0</v>
      </c>
      <c r="B5" s="7">
        <f>SUM(B3:B4)</f>
        <v>105</v>
      </c>
      <c r="C5" s="40">
        <f>SUM(C3:C4)</f>
        <v>100</v>
      </c>
      <c r="E5" s="46" t="s">
        <v>13</v>
      </c>
      <c r="F5" s="14">
        <v>15</v>
      </c>
      <c r="G5" s="35">
        <f>(F5/F13*100)</f>
        <v>14.150943396226415</v>
      </c>
      <c r="I5" s="6" t="s">
        <v>0</v>
      </c>
      <c r="J5" s="16">
        <v>106</v>
      </c>
      <c r="K5" s="40">
        <f>SUM(K3:K4)</f>
        <v>100</v>
      </c>
    </row>
    <row r="6" spans="1:11">
      <c r="E6" s="46" t="s">
        <v>14</v>
      </c>
      <c r="F6" s="14">
        <v>19</v>
      </c>
      <c r="G6" s="35">
        <f>(F6/F13*100)</f>
        <v>17.924528301886792</v>
      </c>
    </row>
    <row r="7" spans="1:11">
      <c r="A7" s="55" t="s">
        <v>83</v>
      </c>
      <c r="E7" s="46" t="s">
        <v>15</v>
      </c>
      <c r="F7" s="14">
        <v>16</v>
      </c>
      <c r="G7" s="35">
        <f>(F7/F13*100)</f>
        <v>15.09433962264151</v>
      </c>
    </row>
    <row r="8" spans="1:11">
      <c r="A8" s="52"/>
      <c r="E8" s="46" t="s">
        <v>16</v>
      </c>
      <c r="F8" s="14">
        <v>17</v>
      </c>
      <c r="G8" s="35">
        <f>(F8/F13*100)</f>
        <v>16.037735849056602</v>
      </c>
    </row>
    <row r="9" spans="1:11">
      <c r="E9" s="46" t="s">
        <v>17</v>
      </c>
      <c r="F9" s="14">
        <v>13</v>
      </c>
      <c r="G9" s="35">
        <f>(F9/F13*100)</f>
        <v>12.264150943396226</v>
      </c>
    </row>
    <row r="10" spans="1:11">
      <c r="E10" s="46" t="s">
        <v>18</v>
      </c>
      <c r="F10" s="14">
        <v>6</v>
      </c>
      <c r="G10" s="35">
        <f>(F10/F13*100)</f>
        <v>5.6603773584905666</v>
      </c>
    </row>
    <row r="11" spans="1:11">
      <c r="E11" s="46" t="s">
        <v>19</v>
      </c>
      <c r="F11" s="14">
        <v>1</v>
      </c>
      <c r="G11" s="35">
        <f>(F11/F13*100)</f>
        <v>0.94339622641509435</v>
      </c>
    </row>
    <row r="12" spans="1:11">
      <c r="E12" s="47" t="s">
        <v>28</v>
      </c>
      <c r="F12" s="21">
        <v>3</v>
      </c>
      <c r="G12" s="36">
        <f>(F12/F13*100)</f>
        <v>2.8301886792452833</v>
      </c>
    </row>
    <row r="13" spans="1:11">
      <c r="E13" s="6" t="s">
        <v>0</v>
      </c>
      <c r="F13" s="16">
        <v>106</v>
      </c>
      <c r="G13" s="40">
        <f>SUM(G3:G12)</f>
        <v>100</v>
      </c>
    </row>
  </sheetData>
  <mergeCells count="3">
    <mergeCell ref="A1:C1"/>
    <mergeCell ref="E1:G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sqref="A1:C1"/>
    </sheetView>
  </sheetViews>
  <sheetFormatPr defaultRowHeight="15"/>
  <cols>
    <col min="1" max="1" width="30.85546875" customWidth="1"/>
    <col min="2" max="2" width="7" customWidth="1"/>
    <col min="3" max="3" width="7.5703125" customWidth="1"/>
    <col min="5" max="5" width="7.85546875" customWidth="1"/>
    <col min="6" max="6" width="6.42578125" customWidth="1"/>
    <col min="7" max="7" width="7.28515625" customWidth="1"/>
    <col min="9" max="9" width="8.28515625" customWidth="1"/>
    <col min="10" max="10" width="7.140625" customWidth="1"/>
    <col min="11" max="11" width="7.85546875" customWidth="1"/>
  </cols>
  <sheetData>
    <row r="1" spans="1:11" ht="72.75" customHeight="1">
      <c r="A1" s="78"/>
      <c r="B1" s="78"/>
      <c r="C1" s="78"/>
      <c r="E1" s="78" t="s">
        <v>31</v>
      </c>
      <c r="F1" s="78"/>
      <c r="G1" s="78"/>
      <c r="I1" s="78" t="s">
        <v>32</v>
      </c>
      <c r="J1" s="78"/>
      <c r="K1" s="78"/>
    </row>
    <row r="2" spans="1:11">
      <c r="A2" s="11"/>
      <c r="B2" s="7"/>
      <c r="C2" s="9"/>
      <c r="E2" s="3" t="s">
        <v>20</v>
      </c>
      <c r="F2" s="17" t="s">
        <v>1</v>
      </c>
      <c r="G2" s="9" t="s">
        <v>69</v>
      </c>
      <c r="I2" s="3" t="s">
        <v>4</v>
      </c>
      <c r="J2" s="17" t="s">
        <v>1</v>
      </c>
      <c r="K2" s="9" t="s">
        <v>69</v>
      </c>
    </row>
    <row r="3" spans="1:11">
      <c r="A3" s="12"/>
      <c r="B3" s="13"/>
      <c r="C3" s="42"/>
      <c r="E3" s="46" t="s">
        <v>14</v>
      </c>
      <c r="F3" s="14">
        <v>2</v>
      </c>
      <c r="G3" s="35">
        <f>(F3/F10*100)</f>
        <v>10</v>
      </c>
      <c r="I3" s="6" t="s">
        <v>5</v>
      </c>
      <c r="J3" s="14">
        <v>19</v>
      </c>
      <c r="K3" s="35">
        <f>(J3/J5*100)</f>
        <v>95</v>
      </c>
    </row>
    <row r="4" spans="1:11">
      <c r="A4" s="12"/>
      <c r="B4" s="13"/>
      <c r="C4" s="42"/>
      <c r="E4" s="46" t="s">
        <v>15</v>
      </c>
      <c r="F4" s="14">
        <v>4</v>
      </c>
      <c r="G4" s="35">
        <f>(F4/F10*100)</f>
        <v>20</v>
      </c>
      <c r="I4" s="20" t="s">
        <v>81</v>
      </c>
      <c r="J4" s="21">
        <v>1</v>
      </c>
      <c r="K4" s="36">
        <f>(J4/J5*100)</f>
        <v>5</v>
      </c>
    </row>
    <row r="5" spans="1:11" ht="27.75" customHeight="1">
      <c r="A5" s="23"/>
      <c r="B5" s="19"/>
      <c r="C5" s="43"/>
      <c r="E5" s="46" t="s">
        <v>16</v>
      </c>
      <c r="F5" s="14">
        <v>2</v>
      </c>
      <c r="G5" s="35">
        <f>(F5/F10*100)</f>
        <v>10</v>
      </c>
      <c r="I5" s="6" t="s">
        <v>0</v>
      </c>
      <c r="J5" s="16">
        <f>SUM(J3:J4)</f>
        <v>20</v>
      </c>
      <c r="K5" s="40">
        <f>SUM(K3:K4)</f>
        <v>100</v>
      </c>
    </row>
    <row r="6" spans="1:11">
      <c r="A6" s="11"/>
      <c r="B6" s="7"/>
      <c r="C6" s="40"/>
      <c r="E6" s="46" t="s">
        <v>17</v>
      </c>
      <c r="F6" s="14">
        <v>4</v>
      </c>
      <c r="G6" s="35">
        <f>(F6/F10*100)</f>
        <v>20</v>
      </c>
    </row>
    <row r="7" spans="1:11">
      <c r="E7" s="46" t="s">
        <v>18</v>
      </c>
      <c r="F7" s="14">
        <v>3</v>
      </c>
      <c r="G7" s="35">
        <f>(F7/F10*100)</f>
        <v>15</v>
      </c>
    </row>
    <row r="8" spans="1:11">
      <c r="E8" s="46" t="s">
        <v>19</v>
      </c>
      <c r="F8" s="14">
        <v>2</v>
      </c>
      <c r="G8" s="35">
        <f>(F8/F10*100)</f>
        <v>10</v>
      </c>
    </row>
    <row r="9" spans="1:11">
      <c r="E9" s="47" t="s">
        <v>28</v>
      </c>
      <c r="F9" s="21">
        <v>3</v>
      </c>
      <c r="G9" s="36">
        <f>(F9/F10*100)</f>
        <v>15</v>
      </c>
    </row>
    <row r="10" spans="1:11">
      <c r="E10" s="6" t="s">
        <v>0</v>
      </c>
      <c r="F10" s="16">
        <v>20</v>
      </c>
      <c r="G10" s="40">
        <f>SUM(G3:G9)</f>
        <v>100</v>
      </c>
    </row>
  </sheetData>
  <mergeCells count="3">
    <mergeCell ref="A1:C1"/>
    <mergeCell ref="E1:G1"/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zoomScaleNormal="100" workbookViewId="0">
      <selection sqref="A1:D1"/>
    </sheetView>
  </sheetViews>
  <sheetFormatPr defaultRowHeight="15"/>
  <cols>
    <col min="1" max="1" width="47.42578125" style="48" customWidth="1"/>
    <col min="2" max="2" width="13.5703125" style="48" customWidth="1"/>
    <col min="3" max="3" width="10.42578125" style="48" customWidth="1"/>
    <col min="4" max="4" width="8.5703125" style="48" customWidth="1"/>
    <col min="5" max="9" width="9.140625" style="48"/>
    <col min="10" max="10" width="9.7109375" style="48" bestFit="1" customWidth="1"/>
    <col min="11" max="13" width="9.140625" style="48"/>
    <col min="14" max="14" width="9.7109375" style="48" bestFit="1" customWidth="1"/>
    <col min="15" max="16384" width="9.140625" style="48"/>
  </cols>
  <sheetData>
    <row r="1" spans="1:14" ht="37.5" customHeight="1">
      <c r="A1" s="79" t="s">
        <v>98</v>
      </c>
      <c r="B1" s="79"/>
      <c r="C1" s="79"/>
      <c r="D1" s="79"/>
    </row>
    <row r="2" spans="1:14" ht="45">
      <c r="A2" s="70" t="s">
        <v>97</v>
      </c>
      <c r="B2" s="71" t="s">
        <v>96</v>
      </c>
      <c r="C2" s="71" t="s">
        <v>95</v>
      </c>
      <c r="D2" s="61" t="s">
        <v>69</v>
      </c>
    </row>
    <row r="3" spans="1:14">
      <c r="A3" s="72" t="s">
        <v>94</v>
      </c>
      <c r="B3" s="60">
        <v>199725</v>
      </c>
      <c r="C3" s="60">
        <v>2</v>
      </c>
      <c r="D3" s="62">
        <v>1.0013768932281887E-3</v>
      </c>
    </row>
    <row r="4" spans="1:14" ht="30">
      <c r="A4" s="72" t="s">
        <v>93</v>
      </c>
      <c r="B4" s="63">
        <v>1555</v>
      </c>
      <c r="C4" s="63">
        <v>0</v>
      </c>
      <c r="D4" s="62">
        <v>0</v>
      </c>
    </row>
    <row r="5" spans="1:14" ht="30">
      <c r="A5" s="72" t="s">
        <v>92</v>
      </c>
      <c r="B5" s="63">
        <v>0</v>
      </c>
      <c r="C5" s="63">
        <v>0</v>
      </c>
      <c r="D5" s="62">
        <v>0</v>
      </c>
    </row>
    <row r="6" spans="1:14">
      <c r="A6" s="72" t="s">
        <v>86</v>
      </c>
      <c r="B6" s="63">
        <v>126</v>
      </c>
      <c r="C6" s="63">
        <v>0</v>
      </c>
      <c r="D6" s="62">
        <v>0</v>
      </c>
    </row>
    <row r="7" spans="1:14">
      <c r="A7" s="72" t="s">
        <v>91</v>
      </c>
      <c r="B7" s="63">
        <v>0</v>
      </c>
      <c r="C7" s="63">
        <v>0</v>
      </c>
      <c r="D7" s="62">
        <v>0</v>
      </c>
    </row>
    <row r="8" spans="1:14">
      <c r="A8" s="72" t="s">
        <v>90</v>
      </c>
      <c r="B8" s="63">
        <v>9021</v>
      </c>
      <c r="C8" s="63">
        <v>25</v>
      </c>
      <c r="D8" s="62">
        <v>0.27713113845471676</v>
      </c>
    </row>
    <row r="9" spans="1:14" ht="30">
      <c r="A9" s="73" t="s">
        <v>89</v>
      </c>
      <c r="B9" s="63">
        <v>26819</v>
      </c>
      <c r="C9" s="63">
        <v>19</v>
      </c>
      <c r="D9" s="62">
        <v>7.0845296245199307E-2</v>
      </c>
    </row>
    <row r="10" spans="1:14" ht="30">
      <c r="A10" s="73" t="s">
        <v>88</v>
      </c>
      <c r="B10" s="63">
        <v>110</v>
      </c>
      <c r="C10" s="63">
        <v>4</v>
      </c>
      <c r="D10" s="62">
        <v>3.6363636363636362</v>
      </c>
      <c r="H10" s="64"/>
      <c r="I10" s="64"/>
      <c r="J10" s="65"/>
    </row>
    <row r="11" spans="1:14" ht="30">
      <c r="A11" s="72" t="s">
        <v>87</v>
      </c>
      <c r="B11" s="63">
        <v>413</v>
      </c>
      <c r="C11" s="63">
        <v>1</v>
      </c>
      <c r="D11" s="62">
        <v>0.24213075060532688</v>
      </c>
    </row>
    <row r="12" spans="1:14">
      <c r="A12" s="72" t="s">
        <v>86</v>
      </c>
      <c r="B12" s="63">
        <v>246</v>
      </c>
      <c r="C12" s="63">
        <v>0</v>
      </c>
      <c r="D12" s="62">
        <v>0</v>
      </c>
      <c r="L12" s="64"/>
      <c r="M12" s="64"/>
      <c r="N12" s="65"/>
    </row>
    <row r="13" spans="1:14" ht="30">
      <c r="A13" s="72" t="s">
        <v>85</v>
      </c>
      <c r="B13" s="60">
        <v>1405</v>
      </c>
      <c r="C13" s="63">
        <v>8</v>
      </c>
      <c r="D13" s="62">
        <v>0.56939501779359436</v>
      </c>
      <c r="H13" s="74"/>
      <c r="I13" s="66"/>
      <c r="J13" s="74"/>
    </row>
    <row r="14" spans="1:14">
      <c r="A14" s="75" t="s">
        <v>84</v>
      </c>
      <c r="B14" s="59">
        <v>39695</v>
      </c>
      <c r="C14" s="58">
        <v>57</v>
      </c>
      <c r="D14" s="57">
        <v>0.14359491119788387</v>
      </c>
    </row>
    <row r="15" spans="1:14">
      <c r="A15" s="76"/>
      <c r="B15" s="76"/>
      <c r="C15" s="76"/>
      <c r="D15" s="76"/>
    </row>
    <row r="16" spans="1:14">
      <c r="A16" s="77" t="s">
        <v>99</v>
      </c>
      <c r="J16" s="67"/>
    </row>
    <row r="17" spans="2:10">
      <c r="E17" s="56"/>
      <c r="F17" s="74"/>
      <c r="G17" s="66"/>
      <c r="J17" s="68"/>
    </row>
    <row r="21" spans="2:10">
      <c r="B21" s="69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HIV</vt:lpstr>
      <vt:lpstr>AIDS</vt:lpstr>
      <vt:lpstr>HIV 2017</vt:lpstr>
      <vt:lpstr>AIDS 2017</vt:lpstr>
      <vt:lpstr>testirani HIV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Srđan Golubović</dc:creator>
  <cp:lastModifiedBy>Mario Hemen</cp:lastModifiedBy>
  <dcterms:created xsi:type="dcterms:W3CDTF">2018-04-10T12:29:06Z</dcterms:created>
  <dcterms:modified xsi:type="dcterms:W3CDTF">2018-05-02T09:28:17Z</dcterms:modified>
</cp:coreProperties>
</file>