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0" yWindow="1170" windowWidth="14550" windowHeight="14160"/>
  </bookViews>
  <sheets>
    <sheet name="t 1" sheetId="1" r:id="rId1"/>
    <sheet name="t 2" sheetId="2" r:id="rId2"/>
    <sheet name="t 3" sheetId="3" r:id="rId3"/>
    <sheet name="t 4" sheetId="4" r:id="rId4"/>
  </sheets>
  <calcPr calcId="181029"/>
</workbook>
</file>

<file path=xl/calcChain.xml><?xml version="1.0" encoding="utf-8"?>
<calcChain xmlns="http://schemas.openxmlformats.org/spreadsheetml/2006/main">
  <c r="I19" i="4"/>
  <c r="E8" i="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7"/>
  <c r="C27" i="1"/>
  <c r="D27"/>
  <c r="E27"/>
  <c r="G27" i="2" l="1"/>
  <c r="F27"/>
  <c r="K18" i="4" l="1"/>
  <c r="J19"/>
  <c r="H8"/>
  <c r="K8" s="1"/>
  <c r="H9"/>
  <c r="K9" s="1"/>
  <c r="H10"/>
  <c r="K10" s="1"/>
  <c r="H11"/>
  <c r="I11" s="1"/>
  <c r="H12"/>
  <c r="K12" s="1"/>
  <c r="H13"/>
  <c r="H14"/>
  <c r="I14" s="1"/>
  <c r="H15"/>
  <c r="I15" s="1"/>
  <c r="H16"/>
  <c r="K16" s="1"/>
  <c r="H17"/>
  <c r="I17" s="1"/>
  <c r="H18"/>
  <c r="I18" s="1"/>
  <c r="H7"/>
  <c r="K7" s="1"/>
  <c r="G19"/>
  <c r="F19"/>
  <c r="E8"/>
  <c r="E9"/>
  <c r="I9" s="1"/>
  <c r="E10"/>
  <c r="I10" s="1"/>
  <c r="E11"/>
  <c r="E12"/>
  <c r="E13"/>
  <c r="E14"/>
  <c r="E15"/>
  <c r="E16"/>
  <c r="E17"/>
  <c r="E18"/>
  <c r="E7"/>
  <c r="D19"/>
  <c r="C19"/>
  <c r="J28" i="3"/>
  <c r="I7"/>
  <c r="H8"/>
  <c r="I8" s="1"/>
  <c r="H9"/>
  <c r="K9" s="1"/>
  <c r="H10"/>
  <c r="K10" s="1"/>
  <c r="H11"/>
  <c r="K11" s="1"/>
  <c r="H12"/>
  <c r="K12" s="1"/>
  <c r="H13"/>
  <c r="K13" s="1"/>
  <c r="H14"/>
  <c r="K14" s="1"/>
  <c r="H15"/>
  <c r="K15" s="1"/>
  <c r="H16"/>
  <c r="I16" s="1"/>
  <c r="H17"/>
  <c r="I17" s="1"/>
  <c r="H18"/>
  <c r="K18" s="1"/>
  <c r="H19"/>
  <c r="K19" s="1"/>
  <c r="H20"/>
  <c r="I20" s="1"/>
  <c r="H21"/>
  <c r="K21" s="1"/>
  <c r="H22"/>
  <c r="K22" s="1"/>
  <c r="H23"/>
  <c r="K23" s="1"/>
  <c r="H24"/>
  <c r="K24" s="1"/>
  <c r="H25"/>
  <c r="H26"/>
  <c r="K26" s="1"/>
  <c r="H27"/>
  <c r="K27" s="1"/>
  <c r="H7"/>
  <c r="K7" s="1"/>
  <c r="G28"/>
  <c r="F28"/>
  <c r="E28"/>
  <c r="D28"/>
  <c r="C28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6"/>
  <c r="D27"/>
  <c r="C27"/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6"/>
  <c r="H27"/>
  <c r="I27" s="1"/>
  <c r="G27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6"/>
  <c r="I27" i="3" l="1"/>
  <c r="K17"/>
  <c r="K15" i="4"/>
  <c r="K14"/>
  <c r="K11"/>
  <c r="I16"/>
  <c r="K17"/>
  <c r="H19"/>
  <c r="K19" s="1"/>
  <c r="I8"/>
  <c r="I7"/>
  <c r="I12"/>
  <c r="E19"/>
  <c r="I22" i="3"/>
  <c r="I21"/>
  <c r="K16"/>
  <c r="I9"/>
  <c r="I26"/>
  <c r="I25"/>
  <c r="K25"/>
  <c r="I24"/>
  <c r="I23"/>
  <c r="K20"/>
  <c r="I19"/>
  <c r="I18"/>
  <c r="I15"/>
  <c r="I14"/>
  <c r="I13"/>
  <c r="I12"/>
  <c r="I11"/>
  <c r="I10"/>
  <c r="K8"/>
  <c r="H28"/>
  <c r="E27" i="2"/>
  <c r="M28" i="3" l="1"/>
  <c r="I28"/>
  <c r="K28"/>
</calcChain>
</file>

<file path=xl/sharedStrings.xml><?xml version="1.0" encoding="utf-8"?>
<sst xmlns="http://schemas.openxmlformats.org/spreadsheetml/2006/main" count="149" uniqueCount="82">
  <si>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1.</t>
    </r>
  </si>
  <si>
    <r>
      <t xml:space="preserve">ŽUPANIJA </t>
    </r>
    <r>
      <rPr>
        <i/>
        <sz val="8"/>
        <color theme="1"/>
        <rFont val="Arial Narrow"/>
        <family val="2"/>
        <charset val="238"/>
      </rPr>
      <t>- County</t>
    </r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</si>
  <si>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</si>
  <si>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</si>
  <si>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</si>
  <si>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</si>
  <si>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</si>
  <si>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</si>
  <si>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</si>
  <si>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</si>
  <si>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</si>
  <si>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</si>
  <si>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</si>
  <si>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</si>
  <si>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</si>
  <si>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</si>
  <si>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</si>
  <si>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</si>
  <si>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</si>
  <si>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</si>
  <si>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</si>
  <si>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</si>
  <si>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</si>
  <si>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2.</t>
    </r>
  </si>
  <si>
    <r>
      <t xml:space="preserve">Ostvareni broj uzoraka </t>
    </r>
    <r>
      <rPr>
        <i/>
        <sz val="8"/>
        <color theme="1"/>
        <rFont val="Arial Narrow"/>
        <family val="2"/>
        <charset val="238"/>
      </rPr>
      <t>- Achieved number of samples</t>
    </r>
  </si>
  <si>
    <t>Neispravnih uzoraka</t>
  </si>
  <si>
    <t>%</t>
  </si>
  <si>
    <r>
      <t xml:space="preserve">Uzeto </t>
    </r>
    <r>
      <rPr>
        <i/>
        <sz val="8"/>
        <color theme="1"/>
        <rFont val="Arial Narrow"/>
        <family val="2"/>
        <charset val="238"/>
      </rPr>
      <t xml:space="preserve"> - Taken</t>
    </r>
  </si>
  <si>
    <t>KRAPINSKO - ZAGORSKA</t>
  </si>
  <si>
    <t>SISAČKO - MOSLAVAČKA</t>
  </si>
  <si>
    <t>KOPRIVNIČKO KRIŽEVAČKA</t>
  </si>
  <si>
    <t>BJELOVARSKO BILOGORSKA</t>
  </si>
  <si>
    <t>PRIMORSKO GORANSKA</t>
  </si>
  <si>
    <t>LIČKO- SENJSKA</t>
  </si>
  <si>
    <t>VIROVITIČKO PODRAVSKA</t>
  </si>
  <si>
    <t>BRODSKO - POSAVSKA</t>
  </si>
  <si>
    <t>OSJEČKO BARANJSKA</t>
  </si>
  <si>
    <t>ŠIBENSKO KNINSKA</t>
  </si>
  <si>
    <t>VUKOVARSKO SRIJEMSKA</t>
  </si>
  <si>
    <t>SPLITSKO -DALMATINSKA</t>
  </si>
  <si>
    <t>DUBROVAČKO -NERETVANSKA</t>
  </si>
  <si>
    <r>
      <t xml:space="preserve">HRVATSKA </t>
    </r>
    <r>
      <rPr>
        <i/>
        <sz val="8"/>
        <color theme="1"/>
        <rFont val="Arial Narrow"/>
        <family val="2"/>
        <charset val="238"/>
      </rPr>
      <t>- Croatia</t>
    </r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</si>
  <si>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3.</t>
    </r>
  </si>
  <si>
    <t>Ukupno ostvareno</t>
  </si>
  <si>
    <r>
      <t>Broj neispra-vnih uzoraka</t>
    </r>
    <r>
      <rPr>
        <i/>
        <sz val="8"/>
        <color theme="1"/>
        <rFont val="Arial Narrow"/>
        <family val="2"/>
        <charset val="238"/>
      </rPr>
      <t xml:space="preserve"> – No. unsafe samples</t>
    </r>
  </si>
  <si>
    <t>Ukupno</t>
  </si>
  <si>
    <t>- Total</t>
  </si>
  <si>
    <t>SPLITSKO DALMATINSKA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</si>
  <si>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4.</t>
    </r>
  </si>
  <si>
    <t>PRIMORSKO-GORNSKA</t>
  </si>
  <si>
    <r>
      <t xml:space="preserve">Broj vodovoda </t>
    </r>
    <r>
      <rPr>
        <sz val="8"/>
        <color theme="1"/>
        <rFont val="Arial Narrow"/>
        <family val="2"/>
        <charset val="238"/>
      </rPr>
      <t>-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No. public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water supplies</t>
    </r>
  </si>
  <si>
    <r>
      <t xml:space="preserve">% priključenosti - </t>
    </r>
    <r>
      <rPr>
        <i/>
        <sz val="8"/>
        <color theme="1"/>
        <rFont val="Arial Narrow"/>
        <family val="2"/>
        <charset val="238"/>
      </rPr>
      <t>Connections to the local water supply (%)</t>
    </r>
  </si>
  <si>
    <r>
      <t>Broj vodovoda</t>
    </r>
    <r>
      <rPr>
        <i/>
        <sz val="8"/>
        <color theme="1"/>
        <rFont val="Arial Narrow"/>
        <family val="2"/>
        <charset val="238"/>
      </rPr>
      <t xml:space="preserve"> – No. of local water supply</t>
    </r>
  </si>
  <si>
    <r>
      <t xml:space="preserve">JAVNA VODOOPSKRBA - </t>
    </r>
    <r>
      <rPr>
        <i/>
        <sz val="8"/>
        <color rgb="FF000000"/>
        <rFont val="Arial"/>
        <family val="2"/>
        <charset val="238"/>
      </rPr>
      <t>Public water supply</t>
    </r>
  </si>
  <si>
    <r>
      <t xml:space="preserve">LOKALNA VODOOPSKRBA - </t>
    </r>
    <r>
      <rPr>
        <i/>
        <sz val="8"/>
        <color rgb="FF000000"/>
        <rFont val="Arial"/>
        <family val="2"/>
        <charset val="238"/>
      </rPr>
      <t>Local water supply</t>
    </r>
  </si>
  <si>
    <r>
      <t>% priključenosti</t>
    </r>
    <r>
      <rPr>
        <i/>
        <sz val="8"/>
        <color theme="1"/>
        <rFont val="Arial Narrow"/>
        <family val="2"/>
        <charset val="238"/>
      </rPr>
      <t xml:space="preserve"> - Connections to the public water supply (%)</t>
    </r>
  </si>
  <si>
    <r>
      <t xml:space="preserve">Broj stanovnika (popis stanovništva 2011) - </t>
    </r>
    <r>
      <rPr>
        <i/>
        <sz val="8"/>
        <color theme="1"/>
        <rFont val="Arial Narrow"/>
        <family val="2"/>
        <charset val="238"/>
      </rPr>
      <t>Population (2011 Census)</t>
    </r>
  </si>
  <si>
    <r>
      <t xml:space="preserve">Broj neispravnih uzoraka </t>
    </r>
    <r>
      <rPr>
        <i/>
        <sz val="8"/>
        <color theme="1"/>
        <rFont val="Arial Narrow"/>
        <family val="2"/>
        <charset val="238"/>
      </rPr>
      <t>- Number of unsafe samples</t>
    </r>
  </si>
  <si>
    <t>Planirani broj uzoraka</t>
  </si>
  <si>
    <t>Planned number of samples</t>
  </si>
  <si>
    <r>
      <t xml:space="preserve">Neispravnih uzoraka % - </t>
    </r>
    <r>
      <rPr>
        <i/>
        <sz val="8"/>
        <color theme="1"/>
        <rFont val="Arial Narrow"/>
        <family val="2"/>
        <charset val="238"/>
      </rPr>
      <t>% unsafe samples</t>
    </r>
  </si>
  <si>
    <t>Ostvareni broj uzoraka</t>
  </si>
  <si>
    <t xml:space="preserve"> Achieved number of samples</t>
  </si>
  <si>
    <r>
      <t xml:space="preserve">revizijski </t>
    </r>
    <r>
      <rPr>
        <i/>
        <sz val="8"/>
        <color theme="1"/>
        <rFont val="Arial Narrow"/>
        <family val="2"/>
        <charset val="238"/>
      </rPr>
      <t>- revision</t>
    </r>
  </si>
  <si>
    <t>Total achieved</t>
  </si>
  <si>
    <r>
      <t>redovni</t>
    </r>
    <r>
      <rPr>
        <i/>
        <sz val="8"/>
        <color theme="1"/>
        <rFont val="Arial Narrow"/>
        <family val="2"/>
        <charset val="238"/>
      </rPr>
      <t xml:space="preserve"> - scheduled</t>
    </r>
  </si>
  <si>
    <t>Unsafe samples</t>
  </si>
  <si>
    <r>
      <t xml:space="preserve">Broj priključenih stanovnika - </t>
    </r>
    <r>
      <rPr>
        <i/>
        <sz val="8"/>
        <color theme="1"/>
        <rFont val="Arial Narrow"/>
        <family val="2"/>
        <charset val="238"/>
      </rPr>
      <t>Number of consumers</t>
    </r>
  </si>
  <si>
    <r>
      <t>Broj priključenih stanovnika -</t>
    </r>
    <r>
      <rPr>
        <i/>
        <sz val="8"/>
        <color theme="1"/>
        <rFont val="Arial Narrow"/>
        <family val="2"/>
        <charset val="238"/>
      </rPr>
      <t xml:space="preserve"> Number of consumers</t>
    </r>
  </si>
  <si>
    <r>
      <t xml:space="preserve">MONITORING  VODE ZA PIĆE IZ RAZVODNE MREŽE – javna vodoopskrba </t>
    </r>
    <r>
      <rPr>
        <i/>
        <sz val="9"/>
        <color theme="1"/>
        <rFont val="Arial"/>
        <family val="2"/>
        <charset val="238"/>
      </rPr>
      <t xml:space="preserve">– Monitoring of water from distribution network - a public water supply </t>
    </r>
  </si>
  <si>
    <r>
      <t xml:space="preserve">HRVATSKA </t>
    </r>
    <r>
      <rPr>
        <b/>
        <i/>
        <sz val="8"/>
        <color theme="1"/>
        <rFont val="Arial Narrow"/>
        <family val="2"/>
      </rPr>
      <t>- Croatia</t>
    </r>
  </si>
  <si>
    <r>
      <t xml:space="preserve">HRVATSKA </t>
    </r>
    <r>
      <rPr>
        <b/>
        <i/>
        <sz val="8"/>
        <color theme="1"/>
        <rFont val="Arial"/>
        <family val="2"/>
        <charset val="238"/>
      </rPr>
      <t>- Croatia</t>
    </r>
  </si>
  <si>
    <t>-</t>
  </si>
  <si>
    <r>
      <t xml:space="preserve">MONITORING  VODE ZA PIĆE IZ RAZVODNE MREŽE – lokalna vodoopskrba (&gt; 50stanovnika) </t>
    </r>
    <r>
      <rPr>
        <i/>
        <sz val="9"/>
        <color theme="1"/>
        <rFont val="Arial"/>
        <family val="2"/>
        <charset val="238"/>
      </rPr>
      <t>– Monitoring of water from distribution network - local water supply (&gt;50  inhabitants)</t>
    </r>
  </si>
  <si>
    <t>/ Decision of the Ministry of Health on exceeding the maximum permissible concentration (MDK)</t>
  </si>
  <si>
    <t>* Rješenje Ministarstva zdravstva o prekoračenju maksimalne dozvoljene koncentracije (MDK)</t>
  </si>
  <si>
    <r>
      <t xml:space="preserve">Broj kemijski neispravnih uzoraka - </t>
    </r>
    <r>
      <rPr>
        <sz val="8"/>
        <color theme="1"/>
        <rFont val="Arial Narrow"/>
        <family val="2"/>
      </rPr>
      <t>Number of chemically unsafe samples</t>
    </r>
  </si>
  <si>
    <r>
      <t xml:space="preserve">Broj mikrobiološki neispravnih uzoraka - </t>
    </r>
    <r>
      <rPr>
        <sz val="8"/>
        <color theme="1"/>
        <rFont val="Arial Narrow"/>
        <family val="2"/>
      </rPr>
      <t>Number of microbiological unsafe samples</t>
    </r>
  </si>
  <si>
    <r>
      <t xml:space="preserve">Postotak neispravnih uzoraka  uz Rješenje*  (%) / </t>
    </r>
    <r>
      <rPr>
        <sz val="9"/>
        <color theme="1"/>
        <rFont val="Arial Narrow"/>
        <family val="2"/>
      </rPr>
      <t>Precentage of unsafe samples by the Decision*</t>
    </r>
  </si>
  <si>
    <r>
      <t xml:space="preserve">Broj neispravnih uzoraka koji su uz Rješenje* ocijenjeni kao ispravni/ </t>
    </r>
    <r>
      <rPr>
        <sz val="9"/>
        <color theme="1"/>
        <rFont val="Arial Narrow"/>
        <family val="2"/>
      </rPr>
      <t>The number of unsafe samples that were found to be correct by the Decision*</t>
    </r>
  </si>
  <si>
    <r>
      <t xml:space="preserve">Opći podatci o vodoopskrbi u Republici Hrvatskoj za 2019. godinu </t>
    </r>
    <r>
      <rPr>
        <i/>
        <sz val="9"/>
        <color theme="1"/>
        <rFont val="Arial"/>
        <family val="2"/>
        <charset val="238"/>
      </rPr>
      <t>– General information about the water supply in Croatia, 2019</t>
    </r>
  </si>
  <si>
    <r>
      <t xml:space="preserve">MONITORING IZVORIŠTA VODE ZA PIĆE – neprerađena voda – 2019. godina </t>
    </r>
    <r>
      <rPr>
        <i/>
        <sz val="9"/>
        <color theme="1"/>
        <rFont val="Arial"/>
        <family val="2"/>
        <charset val="238"/>
      </rPr>
      <t>- Monitoring drinking water - Untreated water – 2019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</si>
</sst>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6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3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i/>
      <sz val="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  <charset val="238"/>
    </font>
    <font>
      <b/>
      <sz val="8"/>
      <color rgb="FF000000"/>
      <name val="Arial Narrow"/>
      <family val="2"/>
      <charset val="238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10"/>
      <color theme="1"/>
      <name val="Arial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3"/>
    </xf>
    <xf numFmtId="0" fontId="6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indent="14"/>
    </xf>
    <xf numFmtId="0" fontId="8" fillId="0" borderId="0" xfId="0" applyFont="1"/>
    <xf numFmtId="0" fontId="1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indent="13"/>
    </xf>
    <xf numFmtId="0" fontId="9" fillId="0" borderId="0" xfId="0" applyFont="1" applyAlignment="1"/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right" vertical="center" wrapText="1"/>
    </xf>
    <xf numFmtId="0" fontId="10" fillId="0" borderId="0" xfId="0" applyFont="1"/>
    <xf numFmtId="0" fontId="3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165" fontId="5" fillId="0" borderId="1" xfId="0" applyNumberFormat="1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165" fontId="21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wrapText="1"/>
    </xf>
    <xf numFmtId="0" fontId="24" fillId="0" borderId="0" xfId="0" applyFont="1"/>
    <xf numFmtId="0" fontId="18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0" fillId="0" borderId="9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0"/>
  <sheetViews>
    <sheetView tabSelected="1" workbookViewId="0"/>
  </sheetViews>
  <sheetFormatPr defaultRowHeight="15"/>
  <cols>
    <col min="1" max="1" width="4.7109375" customWidth="1"/>
    <col min="2" max="2" width="19.7109375" bestFit="1" customWidth="1"/>
    <col min="3" max="3" width="13.5703125" customWidth="1"/>
    <col min="4" max="4" width="11.140625" customWidth="1"/>
    <col min="5" max="5" width="17.140625" customWidth="1"/>
    <col min="6" max="6" width="15.7109375" customWidth="1"/>
    <col min="7" max="7" width="11" customWidth="1"/>
    <col min="8" max="8" width="15.140625" customWidth="1"/>
    <col min="9" max="9" width="15.7109375" customWidth="1"/>
  </cols>
  <sheetData>
    <row r="1" spans="2:9">
      <c r="B1" s="1" t="s">
        <v>0</v>
      </c>
      <c r="C1" s="1" t="s">
        <v>80</v>
      </c>
    </row>
    <row r="2" spans="2:9">
      <c r="B2" s="1"/>
      <c r="C2" s="44"/>
    </row>
    <row r="3" spans="2:9">
      <c r="B3" s="2"/>
    </row>
    <row r="4" spans="2:9">
      <c r="B4" s="63" t="s">
        <v>1</v>
      </c>
      <c r="C4" s="62" t="s">
        <v>56</v>
      </c>
      <c r="D4" s="61" t="s">
        <v>53</v>
      </c>
      <c r="E4" s="61"/>
      <c r="F4" s="61"/>
      <c r="G4" s="61" t="s">
        <v>54</v>
      </c>
      <c r="H4" s="61"/>
      <c r="I4" s="61"/>
    </row>
    <row r="5" spans="2:9" ht="38.25">
      <c r="B5" s="63"/>
      <c r="C5" s="62"/>
      <c r="D5" s="18" t="s">
        <v>50</v>
      </c>
      <c r="E5" s="30" t="s">
        <v>67</v>
      </c>
      <c r="F5" s="18" t="s">
        <v>55</v>
      </c>
      <c r="G5" s="18" t="s">
        <v>52</v>
      </c>
      <c r="H5" s="18" t="s">
        <v>68</v>
      </c>
      <c r="I5" s="18" t="s">
        <v>51</v>
      </c>
    </row>
    <row r="6" spans="2:9">
      <c r="B6" s="19" t="s">
        <v>2</v>
      </c>
      <c r="C6" s="20">
        <v>317606</v>
      </c>
      <c r="D6" s="20">
        <v>9</v>
      </c>
      <c r="E6" s="20">
        <v>274530</v>
      </c>
      <c r="F6" s="21">
        <f>(E6/C6)*100</f>
        <v>86.437283930404334</v>
      </c>
      <c r="G6" s="20">
        <v>37</v>
      </c>
      <c r="H6" s="20">
        <v>10457</v>
      </c>
      <c r="I6" s="22">
        <f>(H6/C6)*100</f>
        <v>3.2924440974037017</v>
      </c>
    </row>
    <row r="7" spans="2:9">
      <c r="B7" s="19" t="s">
        <v>3</v>
      </c>
      <c r="C7" s="20">
        <v>132892</v>
      </c>
      <c r="D7" s="20">
        <v>4</v>
      </c>
      <c r="E7" s="20">
        <v>122696</v>
      </c>
      <c r="F7" s="21">
        <f t="shared" ref="F7:F27" si="0">(E7/C7)*100</f>
        <v>92.327604370466247</v>
      </c>
      <c r="G7" s="20">
        <v>44</v>
      </c>
      <c r="H7" s="20">
        <v>20581</v>
      </c>
      <c r="I7" s="22">
        <f t="shared" ref="I7:I27" si="1">(H7/C7)*100</f>
        <v>15.487012009752279</v>
      </c>
    </row>
    <row r="8" spans="2:9">
      <c r="B8" s="19" t="s">
        <v>4</v>
      </c>
      <c r="C8" s="20">
        <v>172439</v>
      </c>
      <c r="D8" s="20">
        <v>11</v>
      </c>
      <c r="E8" s="20">
        <v>152517</v>
      </c>
      <c r="F8" s="21">
        <f t="shared" si="0"/>
        <v>88.446929058971577</v>
      </c>
      <c r="G8" s="20">
        <v>27</v>
      </c>
      <c r="H8" s="20">
        <v>4560</v>
      </c>
      <c r="I8" s="22">
        <f t="shared" si="1"/>
        <v>2.6444133867628552</v>
      </c>
    </row>
    <row r="9" spans="2:9">
      <c r="B9" s="19" t="s">
        <v>5</v>
      </c>
      <c r="C9" s="20">
        <v>128899</v>
      </c>
      <c r="D9" s="20">
        <v>9</v>
      </c>
      <c r="E9" s="20">
        <v>121838</v>
      </c>
      <c r="F9" s="21">
        <f t="shared" si="0"/>
        <v>94.522067665381428</v>
      </c>
      <c r="G9" s="20">
        <v>37</v>
      </c>
      <c r="H9" s="20">
        <v>3981</v>
      </c>
      <c r="I9" s="22">
        <f t="shared" si="1"/>
        <v>3.0884646118278654</v>
      </c>
    </row>
    <row r="10" spans="2:9">
      <c r="B10" s="19" t="s">
        <v>6</v>
      </c>
      <c r="C10" s="20">
        <v>175951</v>
      </c>
      <c r="D10" s="20">
        <v>2</v>
      </c>
      <c r="E10" s="20">
        <v>144252</v>
      </c>
      <c r="F10" s="21">
        <f t="shared" si="0"/>
        <v>81.984188779830745</v>
      </c>
      <c r="G10" s="20">
        <v>21</v>
      </c>
      <c r="H10" s="20">
        <v>5313</v>
      </c>
      <c r="I10" s="22">
        <f t="shared" si="1"/>
        <v>3.019590681496553</v>
      </c>
    </row>
    <row r="11" spans="2:9">
      <c r="B11" s="19" t="s">
        <v>7</v>
      </c>
      <c r="C11" s="20">
        <v>115584</v>
      </c>
      <c r="D11" s="20">
        <v>3</v>
      </c>
      <c r="E11" s="20">
        <v>70893</v>
      </c>
      <c r="F11" s="21">
        <f t="shared" si="0"/>
        <v>61.334613787375417</v>
      </c>
      <c r="G11" s="20">
        <v>1</v>
      </c>
      <c r="H11" s="20">
        <v>205</v>
      </c>
      <c r="I11" s="22">
        <f t="shared" si="1"/>
        <v>0.17736018826135105</v>
      </c>
    </row>
    <row r="12" spans="2:9" ht="15" customHeight="1">
      <c r="B12" s="19" t="s">
        <v>8</v>
      </c>
      <c r="C12" s="20">
        <v>119764</v>
      </c>
      <c r="D12" s="20">
        <v>7</v>
      </c>
      <c r="E12" s="20">
        <v>81025</v>
      </c>
      <c r="F12" s="21">
        <f t="shared" si="0"/>
        <v>67.653885975752317</v>
      </c>
      <c r="G12" s="20">
        <v>0</v>
      </c>
      <c r="H12" s="20">
        <v>0</v>
      </c>
      <c r="I12" s="22">
        <f t="shared" si="1"/>
        <v>0</v>
      </c>
    </row>
    <row r="13" spans="2:9">
      <c r="B13" s="19" t="s">
        <v>9</v>
      </c>
      <c r="C13" s="20">
        <v>296195</v>
      </c>
      <c r="D13" s="20">
        <v>9</v>
      </c>
      <c r="E13" s="20">
        <v>293490</v>
      </c>
      <c r="F13" s="21">
        <f t="shared" si="0"/>
        <v>99.086750282752917</v>
      </c>
      <c r="G13" s="20">
        <v>22</v>
      </c>
      <c r="H13" s="20">
        <v>398</v>
      </c>
      <c r="I13" s="22">
        <f t="shared" si="1"/>
        <v>0.1343709380644508</v>
      </c>
    </row>
    <row r="14" spans="2:9">
      <c r="B14" s="19" t="s">
        <v>10</v>
      </c>
      <c r="C14" s="20">
        <v>50927</v>
      </c>
      <c r="D14" s="20">
        <v>11</v>
      </c>
      <c r="E14" s="20">
        <v>42274</v>
      </c>
      <c r="F14" s="21">
        <f t="shared" si="0"/>
        <v>83.009012900818817</v>
      </c>
      <c r="G14" s="20">
        <v>0</v>
      </c>
      <c r="H14" s="20">
        <v>0</v>
      </c>
      <c r="I14" s="22">
        <f t="shared" si="1"/>
        <v>0</v>
      </c>
    </row>
    <row r="15" spans="2:9">
      <c r="B15" s="19" t="s">
        <v>11</v>
      </c>
      <c r="C15" s="20">
        <v>84836</v>
      </c>
      <c r="D15" s="20">
        <v>4</v>
      </c>
      <c r="E15" s="20">
        <v>73009</v>
      </c>
      <c r="F15" s="21">
        <f t="shared" si="0"/>
        <v>86.058984393417887</v>
      </c>
      <c r="G15" s="20">
        <v>7</v>
      </c>
      <c r="H15" s="20">
        <v>2323</v>
      </c>
      <c r="I15" s="22">
        <f t="shared" si="1"/>
        <v>2.7382243387241263</v>
      </c>
    </row>
    <row r="16" spans="2:9">
      <c r="B16" s="19" t="s">
        <v>12</v>
      </c>
      <c r="C16" s="20">
        <v>78034</v>
      </c>
      <c r="D16" s="20">
        <v>2</v>
      </c>
      <c r="E16" s="20">
        <v>59903</v>
      </c>
      <c r="F16" s="21">
        <f t="shared" si="0"/>
        <v>76.765256170387261</v>
      </c>
      <c r="G16" s="20">
        <v>6</v>
      </c>
      <c r="H16" s="20">
        <v>910</v>
      </c>
      <c r="I16" s="22">
        <f t="shared" si="1"/>
        <v>1.1661583412358716</v>
      </c>
    </row>
    <row r="17" spans="2:9">
      <c r="B17" s="19" t="s">
        <v>13</v>
      </c>
      <c r="C17" s="20">
        <v>158575</v>
      </c>
      <c r="D17" s="20">
        <v>2</v>
      </c>
      <c r="E17" s="20">
        <v>98367</v>
      </c>
      <c r="F17" s="21">
        <f t="shared" si="0"/>
        <v>62.031846129591671</v>
      </c>
      <c r="G17" s="20">
        <v>0</v>
      </c>
      <c r="H17" s="20">
        <v>0</v>
      </c>
      <c r="I17" s="22">
        <f t="shared" si="1"/>
        <v>0</v>
      </c>
    </row>
    <row r="18" spans="2:9">
      <c r="B18" s="19" t="s">
        <v>14</v>
      </c>
      <c r="C18" s="20">
        <v>170017</v>
      </c>
      <c r="D18" s="20">
        <v>10</v>
      </c>
      <c r="E18" s="20">
        <v>156641</v>
      </c>
      <c r="F18" s="21">
        <f t="shared" si="0"/>
        <v>92.132551450737282</v>
      </c>
      <c r="G18" s="20">
        <v>0</v>
      </c>
      <c r="H18" s="20">
        <v>0</v>
      </c>
      <c r="I18" s="22">
        <f t="shared" si="1"/>
        <v>0</v>
      </c>
    </row>
    <row r="19" spans="2:9">
      <c r="B19" s="19" t="s">
        <v>15</v>
      </c>
      <c r="C19" s="20">
        <v>305032</v>
      </c>
      <c r="D19" s="20">
        <v>10</v>
      </c>
      <c r="E19" s="20">
        <v>299879</v>
      </c>
      <c r="F19" s="21">
        <f t="shared" si="0"/>
        <v>98.310669044559262</v>
      </c>
      <c r="G19" s="20">
        <v>6</v>
      </c>
      <c r="H19" s="20">
        <v>2291</v>
      </c>
      <c r="I19" s="22">
        <f t="shared" si="1"/>
        <v>0.75106874032888349</v>
      </c>
    </row>
    <row r="20" spans="2:9">
      <c r="B20" s="19" t="s">
        <v>16</v>
      </c>
      <c r="C20" s="20">
        <v>109375</v>
      </c>
      <c r="D20" s="20">
        <v>5</v>
      </c>
      <c r="E20" s="20">
        <v>103988</v>
      </c>
      <c r="F20" s="21">
        <f t="shared" si="0"/>
        <v>95.074742857142851</v>
      </c>
      <c r="G20" s="20">
        <v>1</v>
      </c>
      <c r="H20" s="20">
        <v>261</v>
      </c>
      <c r="I20" s="22">
        <f t="shared" si="1"/>
        <v>0.23862857142857144</v>
      </c>
    </row>
    <row r="21" spans="2:9">
      <c r="B21" s="19" t="s">
        <v>17</v>
      </c>
      <c r="C21" s="20">
        <v>179521</v>
      </c>
      <c r="D21" s="20">
        <v>6</v>
      </c>
      <c r="E21" s="20">
        <v>158308</v>
      </c>
      <c r="F21" s="21">
        <f t="shared" si="0"/>
        <v>88.183555127255303</v>
      </c>
      <c r="G21" s="20">
        <v>0</v>
      </c>
      <c r="H21" s="20">
        <v>0</v>
      </c>
      <c r="I21" s="22">
        <f t="shared" si="1"/>
        <v>0</v>
      </c>
    </row>
    <row r="22" spans="2:9">
      <c r="B22" s="19" t="s">
        <v>18</v>
      </c>
      <c r="C22" s="20">
        <v>454798</v>
      </c>
      <c r="D22" s="20">
        <v>10</v>
      </c>
      <c r="E22" s="20">
        <v>448435</v>
      </c>
      <c r="F22" s="21">
        <f t="shared" si="0"/>
        <v>98.600917330331271</v>
      </c>
      <c r="G22" s="20">
        <v>1</v>
      </c>
      <c r="H22" s="20">
        <v>3222</v>
      </c>
      <c r="I22" s="22">
        <f t="shared" si="1"/>
        <v>0.7084463871872787</v>
      </c>
    </row>
    <row r="23" spans="2:9">
      <c r="B23" s="19" t="s">
        <v>19</v>
      </c>
      <c r="C23" s="20">
        <v>208055</v>
      </c>
      <c r="D23" s="20">
        <v>3</v>
      </c>
      <c r="E23" s="20">
        <v>206752</v>
      </c>
      <c r="F23" s="21">
        <f t="shared" si="0"/>
        <v>99.373723294321209</v>
      </c>
      <c r="G23" s="20">
        <v>0</v>
      </c>
      <c r="H23" s="20">
        <v>0</v>
      </c>
      <c r="I23" s="22">
        <f t="shared" si="1"/>
        <v>0</v>
      </c>
    </row>
    <row r="24" spans="2:9" ht="25.5">
      <c r="B24" s="19" t="s">
        <v>20</v>
      </c>
      <c r="C24" s="20">
        <v>122568</v>
      </c>
      <c r="D24" s="20">
        <v>12</v>
      </c>
      <c r="E24" s="20">
        <v>120061</v>
      </c>
      <c r="F24" s="21">
        <f t="shared" si="0"/>
        <v>97.954604790809995</v>
      </c>
      <c r="G24" s="20">
        <v>0</v>
      </c>
      <c r="H24" s="20">
        <v>0</v>
      </c>
      <c r="I24" s="22">
        <f t="shared" si="1"/>
        <v>0</v>
      </c>
    </row>
    <row r="25" spans="2:9">
      <c r="B25" s="19" t="s">
        <v>21</v>
      </c>
      <c r="C25" s="20">
        <v>113804</v>
      </c>
      <c r="D25" s="20">
        <v>1</v>
      </c>
      <c r="E25" s="20">
        <v>113804</v>
      </c>
      <c r="F25" s="21">
        <f t="shared" si="0"/>
        <v>100</v>
      </c>
      <c r="G25" s="20">
        <v>0</v>
      </c>
      <c r="H25" s="20">
        <v>0</v>
      </c>
      <c r="I25" s="22">
        <f t="shared" si="1"/>
        <v>0</v>
      </c>
    </row>
    <row r="26" spans="2:9">
      <c r="B26" s="19" t="s">
        <v>22</v>
      </c>
      <c r="C26" s="20">
        <v>790017</v>
      </c>
      <c r="D26" s="20">
        <v>1</v>
      </c>
      <c r="E26" s="20">
        <v>779544</v>
      </c>
      <c r="F26" s="21">
        <f t="shared" si="0"/>
        <v>98.674332324494287</v>
      </c>
      <c r="G26" s="20">
        <v>9</v>
      </c>
      <c r="H26" s="20">
        <v>7677</v>
      </c>
      <c r="I26" s="22">
        <f t="shared" si="1"/>
        <v>0.9717512407960841</v>
      </c>
    </row>
    <row r="27" spans="2:9">
      <c r="B27" s="40" t="s">
        <v>70</v>
      </c>
      <c r="C27" s="41">
        <f>SUM(C6:C26)</f>
        <v>4284889</v>
      </c>
      <c r="D27" s="41">
        <f>SUM(D6:D26)</f>
        <v>131</v>
      </c>
      <c r="E27" s="41">
        <f>SUM(E6:E26)</f>
        <v>3922206</v>
      </c>
      <c r="F27" s="42">
        <f t="shared" si="0"/>
        <v>91.53576673748141</v>
      </c>
      <c r="G27" s="41">
        <f>SUM(G6:G26)</f>
        <v>219</v>
      </c>
      <c r="H27" s="41">
        <f>SUM(H6:H26)</f>
        <v>62179</v>
      </c>
      <c r="I27" s="43">
        <f t="shared" si="1"/>
        <v>1.451122771208309</v>
      </c>
    </row>
    <row r="28" spans="2:9">
      <c r="B28" s="3"/>
    </row>
    <row r="29" spans="2:9">
      <c r="B29" s="28"/>
      <c r="C29" s="29"/>
    </row>
    <row r="30" spans="2:9">
      <c r="B30" s="28"/>
      <c r="C30" s="29"/>
    </row>
  </sheetData>
  <mergeCells count="4">
    <mergeCell ref="D4:F4"/>
    <mergeCell ref="G4:I4"/>
    <mergeCell ref="C4:C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8"/>
  <sheetViews>
    <sheetView workbookViewId="0"/>
  </sheetViews>
  <sheetFormatPr defaultRowHeight="15"/>
  <cols>
    <col min="1" max="1" width="4.7109375" customWidth="1"/>
    <col min="2" max="2" width="21.42578125" bestFit="1" customWidth="1"/>
    <col min="3" max="3" width="18.85546875" customWidth="1"/>
    <col min="5" max="5" width="20.140625" customWidth="1"/>
    <col min="6" max="6" width="17.5703125" customWidth="1"/>
    <col min="7" max="7" width="19.85546875" customWidth="1"/>
  </cols>
  <sheetData>
    <row r="1" spans="2:7">
      <c r="B1" s="7" t="s">
        <v>23</v>
      </c>
      <c r="C1" s="1" t="s">
        <v>81</v>
      </c>
      <c r="D1" s="8"/>
    </row>
    <row r="2" spans="2:7">
      <c r="B2" s="5"/>
    </row>
    <row r="3" spans="2:7" ht="15" customHeight="1">
      <c r="B3" s="65" t="s">
        <v>1</v>
      </c>
      <c r="C3" s="68" t="s">
        <v>24</v>
      </c>
      <c r="D3" s="70" t="s">
        <v>57</v>
      </c>
      <c r="E3" s="65" t="s">
        <v>60</v>
      </c>
      <c r="F3" s="64" t="s">
        <v>76</v>
      </c>
      <c r="G3" s="64" t="s">
        <v>77</v>
      </c>
    </row>
    <row r="4" spans="2:7" ht="15" customHeight="1">
      <c r="B4" s="66"/>
      <c r="C4" s="69"/>
      <c r="D4" s="71"/>
      <c r="E4" s="72"/>
      <c r="F4" s="64"/>
      <c r="G4" s="64"/>
    </row>
    <row r="5" spans="2:7" ht="21" customHeight="1">
      <c r="B5" s="67"/>
      <c r="C5" s="27" t="s">
        <v>27</v>
      </c>
      <c r="D5" s="71"/>
      <c r="E5" s="72"/>
      <c r="F5" s="64"/>
      <c r="G5" s="64"/>
    </row>
    <row r="6" spans="2:7">
      <c r="B6" s="32" t="s">
        <v>2</v>
      </c>
      <c r="C6" s="34">
        <v>28</v>
      </c>
      <c r="D6" s="34">
        <v>16</v>
      </c>
      <c r="E6" s="45">
        <f t="shared" ref="E6:E27" si="0">(D6/C6)*100</f>
        <v>57.142857142857139</v>
      </c>
      <c r="F6" s="58">
        <v>2</v>
      </c>
      <c r="G6" s="48">
        <v>14</v>
      </c>
    </row>
    <row r="7" spans="2:7">
      <c r="B7" s="32" t="s">
        <v>28</v>
      </c>
      <c r="C7" s="34">
        <v>17</v>
      </c>
      <c r="D7" s="34">
        <v>5</v>
      </c>
      <c r="E7" s="45">
        <f t="shared" si="0"/>
        <v>29.411764705882355</v>
      </c>
      <c r="F7" s="58">
        <v>0</v>
      </c>
      <c r="G7" s="48">
        <v>5</v>
      </c>
    </row>
    <row r="8" spans="2:7">
      <c r="B8" s="32" t="s">
        <v>29</v>
      </c>
      <c r="C8" s="34">
        <v>6</v>
      </c>
      <c r="D8" s="34">
        <v>2</v>
      </c>
      <c r="E8" s="45">
        <f t="shared" si="0"/>
        <v>33.333333333333329</v>
      </c>
      <c r="F8" s="58">
        <v>1</v>
      </c>
      <c r="G8" s="48">
        <v>2</v>
      </c>
    </row>
    <row r="9" spans="2:7">
      <c r="B9" s="32" t="s">
        <v>5</v>
      </c>
      <c r="C9" s="34">
        <v>4</v>
      </c>
      <c r="D9" s="34">
        <v>4</v>
      </c>
      <c r="E9" s="45">
        <f t="shared" si="0"/>
        <v>100</v>
      </c>
      <c r="F9" s="58">
        <v>0</v>
      </c>
      <c r="G9" s="48">
        <v>4</v>
      </c>
    </row>
    <row r="10" spans="2:7">
      <c r="B10" s="32" t="s">
        <v>6</v>
      </c>
      <c r="C10" s="34">
        <v>22</v>
      </c>
      <c r="D10" s="34">
        <v>4</v>
      </c>
      <c r="E10" s="45">
        <f t="shared" si="0"/>
        <v>18.181818181818183</v>
      </c>
      <c r="F10" s="58">
        <v>1</v>
      </c>
      <c r="G10" s="48">
        <v>3</v>
      </c>
    </row>
    <row r="11" spans="2:7">
      <c r="B11" s="32" t="s">
        <v>30</v>
      </c>
      <c r="C11" s="34">
        <v>7</v>
      </c>
      <c r="D11" s="34">
        <v>1</v>
      </c>
      <c r="E11" s="45">
        <f t="shared" si="0"/>
        <v>14.285714285714285</v>
      </c>
      <c r="F11" s="58">
        <v>0</v>
      </c>
      <c r="G11" s="48">
        <v>1</v>
      </c>
    </row>
    <row r="12" spans="2:7">
      <c r="B12" s="32" t="s">
        <v>31</v>
      </c>
      <c r="C12" s="34">
        <v>8</v>
      </c>
      <c r="D12" s="34">
        <v>7</v>
      </c>
      <c r="E12" s="45">
        <f t="shared" si="0"/>
        <v>87.5</v>
      </c>
      <c r="F12" s="58">
        <v>3</v>
      </c>
      <c r="G12" s="48">
        <v>6</v>
      </c>
    </row>
    <row r="13" spans="2:7">
      <c r="B13" s="32" t="s">
        <v>32</v>
      </c>
      <c r="C13" s="34">
        <v>69</v>
      </c>
      <c r="D13" s="34">
        <v>59</v>
      </c>
      <c r="E13" s="45">
        <f t="shared" si="0"/>
        <v>85.507246376811594</v>
      </c>
      <c r="F13" s="58">
        <v>5</v>
      </c>
      <c r="G13" s="48">
        <v>59</v>
      </c>
    </row>
    <row r="14" spans="2:7">
      <c r="B14" s="32" t="s">
        <v>33</v>
      </c>
      <c r="C14" s="34">
        <v>20</v>
      </c>
      <c r="D14" s="34">
        <v>19</v>
      </c>
      <c r="E14" s="45">
        <f t="shared" si="0"/>
        <v>95</v>
      </c>
      <c r="F14" s="58">
        <v>0</v>
      </c>
      <c r="G14" s="48">
        <v>19</v>
      </c>
    </row>
    <row r="15" spans="2:7">
      <c r="B15" s="32" t="s">
        <v>34</v>
      </c>
      <c r="C15" s="34">
        <v>7</v>
      </c>
      <c r="D15" s="34">
        <v>6</v>
      </c>
      <c r="E15" s="45">
        <f t="shared" si="0"/>
        <v>85.714285714285708</v>
      </c>
      <c r="F15" s="58">
        <v>4</v>
      </c>
      <c r="G15" s="48">
        <v>2</v>
      </c>
    </row>
    <row r="16" spans="2:7">
      <c r="B16" s="32" t="s">
        <v>12</v>
      </c>
      <c r="C16" s="34">
        <v>13</v>
      </c>
      <c r="D16" s="34">
        <v>9</v>
      </c>
      <c r="E16" s="45">
        <f t="shared" si="0"/>
        <v>69.230769230769226</v>
      </c>
      <c r="F16" s="58">
        <v>1</v>
      </c>
      <c r="G16" s="48">
        <v>8</v>
      </c>
    </row>
    <row r="17" spans="2:7">
      <c r="B17" s="32" t="s">
        <v>35</v>
      </c>
      <c r="C17" s="34">
        <v>5</v>
      </c>
      <c r="D17" s="34">
        <v>1</v>
      </c>
      <c r="E17" s="45">
        <f t="shared" si="0"/>
        <v>20</v>
      </c>
      <c r="F17" s="58">
        <v>1</v>
      </c>
      <c r="G17" s="48">
        <v>1</v>
      </c>
    </row>
    <row r="18" spans="2:7">
      <c r="B18" s="32" t="s">
        <v>14</v>
      </c>
      <c r="C18" s="34">
        <v>13</v>
      </c>
      <c r="D18" s="34">
        <v>13</v>
      </c>
      <c r="E18" s="45">
        <f t="shared" si="0"/>
        <v>100</v>
      </c>
      <c r="F18" s="58">
        <v>2</v>
      </c>
      <c r="G18" s="48">
        <v>13</v>
      </c>
    </row>
    <row r="19" spans="2:7">
      <c r="B19" s="32" t="s">
        <v>36</v>
      </c>
      <c r="C19" s="34">
        <v>24</v>
      </c>
      <c r="D19" s="34">
        <v>22</v>
      </c>
      <c r="E19" s="45">
        <f t="shared" si="0"/>
        <v>91.666666666666657</v>
      </c>
      <c r="F19" s="58">
        <v>20</v>
      </c>
      <c r="G19" s="48">
        <v>6</v>
      </c>
    </row>
    <row r="20" spans="2:7">
      <c r="B20" s="32" t="s">
        <v>37</v>
      </c>
      <c r="C20" s="34">
        <v>10</v>
      </c>
      <c r="D20" s="34">
        <v>8</v>
      </c>
      <c r="E20" s="45">
        <f t="shared" si="0"/>
        <v>80</v>
      </c>
      <c r="F20" s="58">
        <v>0</v>
      </c>
      <c r="G20" s="48">
        <v>8</v>
      </c>
    </row>
    <row r="21" spans="2:7">
      <c r="B21" s="32" t="s">
        <v>38</v>
      </c>
      <c r="C21" s="34">
        <v>14</v>
      </c>
      <c r="D21" s="34">
        <v>10</v>
      </c>
      <c r="E21" s="45">
        <f t="shared" si="0"/>
        <v>71.428571428571431</v>
      </c>
      <c r="F21" s="58">
        <v>8</v>
      </c>
      <c r="G21" s="48">
        <v>2</v>
      </c>
    </row>
    <row r="22" spans="2:7">
      <c r="B22" s="32" t="s">
        <v>39</v>
      </c>
      <c r="C22" s="34">
        <v>3</v>
      </c>
      <c r="D22" s="34">
        <v>3</v>
      </c>
      <c r="E22" s="45">
        <f t="shared" si="0"/>
        <v>100</v>
      </c>
      <c r="F22" s="58">
        <v>0</v>
      </c>
      <c r="G22" s="48">
        <v>3</v>
      </c>
    </row>
    <row r="23" spans="2:7">
      <c r="B23" s="32" t="s">
        <v>19</v>
      </c>
      <c r="C23" s="34">
        <v>16</v>
      </c>
      <c r="D23" s="34">
        <v>13</v>
      </c>
      <c r="E23" s="45">
        <f t="shared" si="0"/>
        <v>81.25</v>
      </c>
      <c r="F23" s="58">
        <v>6</v>
      </c>
      <c r="G23" s="48">
        <v>13</v>
      </c>
    </row>
    <row r="24" spans="2:7">
      <c r="B24" s="32" t="s">
        <v>40</v>
      </c>
      <c r="C24" s="34">
        <v>19</v>
      </c>
      <c r="D24" s="34">
        <v>19</v>
      </c>
      <c r="E24" s="45">
        <f t="shared" si="0"/>
        <v>100</v>
      </c>
      <c r="F24" s="58">
        <v>2</v>
      </c>
      <c r="G24" s="48">
        <v>19</v>
      </c>
    </row>
    <row r="25" spans="2:7">
      <c r="B25" s="32" t="s">
        <v>21</v>
      </c>
      <c r="C25" s="34">
        <v>9</v>
      </c>
      <c r="D25" s="34">
        <v>0</v>
      </c>
      <c r="E25" s="45">
        <f t="shared" si="0"/>
        <v>0</v>
      </c>
      <c r="F25" s="58">
        <v>0</v>
      </c>
      <c r="G25" s="48">
        <v>0</v>
      </c>
    </row>
    <row r="26" spans="2:7">
      <c r="B26" s="32" t="s">
        <v>22</v>
      </c>
      <c r="C26" s="34">
        <v>37</v>
      </c>
      <c r="D26" s="34">
        <v>10</v>
      </c>
      <c r="E26" s="45">
        <f t="shared" si="0"/>
        <v>27.027027027027028</v>
      </c>
      <c r="F26" s="58">
        <v>2</v>
      </c>
      <c r="G26" s="48">
        <v>10</v>
      </c>
    </row>
    <row r="27" spans="2:7">
      <c r="B27" s="33" t="s">
        <v>41</v>
      </c>
      <c r="C27" s="4">
        <f>SUM(C6:C26)</f>
        <v>351</v>
      </c>
      <c r="D27" s="4">
        <f>SUM(D6:D26)</f>
        <v>231</v>
      </c>
      <c r="E27" s="56">
        <f t="shared" si="0"/>
        <v>65.811965811965806</v>
      </c>
      <c r="F27" s="59">
        <f>SUM(F6:F26)</f>
        <v>58</v>
      </c>
      <c r="G27" s="59">
        <f>SUM(G6:G26)</f>
        <v>198</v>
      </c>
    </row>
    <row r="28" spans="2:7">
      <c r="B28" s="6"/>
    </row>
  </sheetData>
  <mergeCells count="6">
    <mergeCell ref="G3:G5"/>
    <mergeCell ref="B3:B5"/>
    <mergeCell ref="C3:C4"/>
    <mergeCell ref="D3:D5"/>
    <mergeCell ref="E3:E5"/>
    <mergeCell ref="F3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30"/>
  <sheetViews>
    <sheetView workbookViewId="0"/>
  </sheetViews>
  <sheetFormatPr defaultRowHeight="15"/>
  <cols>
    <col min="1" max="1" width="4.7109375" customWidth="1"/>
    <col min="2" max="2" width="21.42578125" bestFit="1" customWidth="1"/>
    <col min="8" max="8" width="10.42578125" customWidth="1"/>
    <col min="9" max="9" width="13" customWidth="1"/>
    <col min="11" max="11" width="16.140625" customWidth="1"/>
    <col min="12" max="12" width="22.85546875" customWidth="1"/>
    <col min="13" max="13" width="26" customWidth="1"/>
  </cols>
  <sheetData>
    <row r="1" spans="2:15">
      <c r="B1" s="7" t="s">
        <v>42</v>
      </c>
      <c r="C1" s="1" t="s">
        <v>69</v>
      </c>
      <c r="D1" s="8"/>
      <c r="E1" s="8"/>
    </row>
    <row r="2" spans="2:15">
      <c r="B2" s="11"/>
      <c r="C2" s="8"/>
      <c r="D2" s="8"/>
      <c r="E2" s="8"/>
    </row>
    <row r="3" spans="2:15" ht="15" customHeight="1">
      <c r="B3" s="65" t="s">
        <v>1</v>
      </c>
      <c r="C3" s="68" t="s">
        <v>58</v>
      </c>
      <c r="D3" s="77"/>
      <c r="E3" s="78"/>
      <c r="F3" s="68" t="s">
        <v>61</v>
      </c>
      <c r="G3" s="77"/>
      <c r="H3" s="78"/>
      <c r="I3" s="9" t="s">
        <v>43</v>
      </c>
      <c r="J3" s="65" t="s">
        <v>44</v>
      </c>
      <c r="K3" s="9" t="s">
        <v>25</v>
      </c>
      <c r="L3" s="73" t="s">
        <v>79</v>
      </c>
      <c r="M3" s="73" t="s">
        <v>78</v>
      </c>
    </row>
    <row r="4" spans="2:15">
      <c r="B4" s="72"/>
      <c r="C4" s="79" t="s">
        <v>59</v>
      </c>
      <c r="D4" s="80"/>
      <c r="E4" s="81"/>
      <c r="F4" s="79" t="s">
        <v>62</v>
      </c>
      <c r="G4" s="83"/>
      <c r="H4" s="84"/>
      <c r="I4" s="13" t="s">
        <v>26</v>
      </c>
      <c r="J4" s="72"/>
      <c r="K4" s="13" t="s">
        <v>26</v>
      </c>
      <c r="L4" s="74"/>
      <c r="M4" s="74"/>
    </row>
    <row r="5" spans="2:15" ht="15" customHeight="1">
      <c r="B5" s="72"/>
      <c r="C5" s="68" t="s">
        <v>65</v>
      </c>
      <c r="D5" s="70" t="s">
        <v>63</v>
      </c>
      <c r="E5" s="12" t="s">
        <v>45</v>
      </c>
      <c r="F5" s="68" t="s">
        <v>65</v>
      </c>
      <c r="G5" s="70" t="s">
        <v>63</v>
      </c>
      <c r="H5" s="12" t="s">
        <v>45</v>
      </c>
      <c r="I5" s="14" t="s">
        <v>64</v>
      </c>
      <c r="J5" s="72"/>
      <c r="K5" s="14" t="s">
        <v>66</v>
      </c>
      <c r="L5" s="74"/>
      <c r="M5" s="74"/>
    </row>
    <row r="6" spans="2:15" ht="27.75" customHeight="1">
      <c r="B6" s="76"/>
      <c r="C6" s="82"/>
      <c r="D6" s="71"/>
      <c r="E6" s="23" t="s">
        <v>46</v>
      </c>
      <c r="F6" s="82"/>
      <c r="G6" s="71"/>
      <c r="H6" s="23" t="s">
        <v>46</v>
      </c>
      <c r="I6" s="24"/>
      <c r="J6" s="72"/>
      <c r="K6" s="24"/>
      <c r="L6" s="75"/>
      <c r="M6" s="75"/>
      <c r="O6" s="31"/>
    </row>
    <row r="7" spans="2:15">
      <c r="B7" s="35" t="s">
        <v>2</v>
      </c>
      <c r="C7" s="34">
        <v>905</v>
      </c>
      <c r="D7" s="34">
        <v>109</v>
      </c>
      <c r="E7" s="34">
        <f>SUM(C7:D7)</f>
        <v>1014</v>
      </c>
      <c r="F7" s="34">
        <v>864</v>
      </c>
      <c r="G7" s="34">
        <v>13</v>
      </c>
      <c r="H7" s="34">
        <f t="shared" ref="H7:H27" si="0">F7+G7</f>
        <v>877</v>
      </c>
      <c r="I7" s="46">
        <f t="shared" ref="I7:I28" si="1">(H7/E7)*100</f>
        <v>86.489151873767256</v>
      </c>
      <c r="J7" s="34">
        <v>6</v>
      </c>
      <c r="K7" s="46">
        <f>(J7/H7)*100</f>
        <v>0.68415051311288488</v>
      </c>
      <c r="L7" s="48"/>
      <c r="M7" s="53">
        <v>0.7</v>
      </c>
    </row>
    <row r="8" spans="2:15">
      <c r="B8" s="35" t="s">
        <v>3</v>
      </c>
      <c r="C8" s="34">
        <v>143</v>
      </c>
      <c r="D8" s="34">
        <v>27</v>
      </c>
      <c r="E8" s="34">
        <f t="shared" ref="E8:E27" si="2">SUM(C8:D8)</f>
        <v>170</v>
      </c>
      <c r="F8" s="34">
        <v>139</v>
      </c>
      <c r="G8" s="34">
        <v>5</v>
      </c>
      <c r="H8" s="34">
        <f t="shared" si="0"/>
        <v>144</v>
      </c>
      <c r="I8" s="46">
        <f t="shared" si="1"/>
        <v>84.705882352941174</v>
      </c>
      <c r="J8" s="34">
        <v>0</v>
      </c>
      <c r="K8" s="46">
        <f t="shared" ref="K8:K28" si="3">(J8/H8)*100</f>
        <v>0</v>
      </c>
      <c r="L8" s="48"/>
      <c r="M8" s="53">
        <v>0</v>
      </c>
    </row>
    <row r="9" spans="2:15">
      <c r="B9" s="35" t="s">
        <v>4</v>
      </c>
      <c r="C9" s="34">
        <v>222</v>
      </c>
      <c r="D9" s="34">
        <v>36</v>
      </c>
      <c r="E9" s="34">
        <f t="shared" si="2"/>
        <v>258</v>
      </c>
      <c r="F9" s="34">
        <v>205</v>
      </c>
      <c r="G9" s="34">
        <v>4</v>
      </c>
      <c r="H9" s="34">
        <f t="shared" si="0"/>
        <v>209</v>
      </c>
      <c r="I9" s="46">
        <f t="shared" si="1"/>
        <v>81.007751937984494</v>
      </c>
      <c r="J9" s="34">
        <v>0</v>
      </c>
      <c r="K9" s="46">
        <f t="shared" si="3"/>
        <v>0</v>
      </c>
      <c r="L9" s="48"/>
      <c r="M9" s="53">
        <v>0</v>
      </c>
    </row>
    <row r="10" spans="2:15">
      <c r="B10" s="35" t="s">
        <v>5</v>
      </c>
      <c r="C10" s="34">
        <v>208</v>
      </c>
      <c r="D10" s="34">
        <v>49</v>
      </c>
      <c r="E10" s="34">
        <f t="shared" si="2"/>
        <v>257</v>
      </c>
      <c r="F10" s="34">
        <v>107</v>
      </c>
      <c r="G10" s="34">
        <v>26</v>
      </c>
      <c r="H10" s="34">
        <f t="shared" si="0"/>
        <v>133</v>
      </c>
      <c r="I10" s="46">
        <f t="shared" si="1"/>
        <v>51.750972762645922</v>
      </c>
      <c r="J10" s="34">
        <v>6</v>
      </c>
      <c r="K10" s="46">
        <f t="shared" si="3"/>
        <v>4.5112781954887211</v>
      </c>
      <c r="L10" s="48"/>
      <c r="M10" s="53">
        <v>4.5</v>
      </c>
    </row>
    <row r="11" spans="2:15">
      <c r="B11" s="35" t="s">
        <v>6</v>
      </c>
      <c r="C11" s="34">
        <v>206</v>
      </c>
      <c r="D11" s="34">
        <v>31</v>
      </c>
      <c r="E11" s="34">
        <f t="shared" si="2"/>
        <v>237</v>
      </c>
      <c r="F11" s="34">
        <v>132</v>
      </c>
      <c r="G11" s="34">
        <v>13</v>
      </c>
      <c r="H11" s="34">
        <f t="shared" si="0"/>
        <v>145</v>
      </c>
      <c r="I11" s="46">
        <f t="shared" si="1"/>
        <v>61.181434599156113</v>
      </c>
      <c r="J11" s="34">
        <v>2</v>
      </c>
      <c r="K11" s="46">
        <f t="shared" si="3"/>
        <v>1.3793103448275863</v>
      </c>
      <c r="L11" s="48"/>
      <c r="M11" s="53">
        <v>1.4</v>
      </c>
    </row>
    <row r="12" spans="2:15">
      <c r="B12" s="35" t="s">
        <v>7</v>
      </c>
      <c r="C12" s="34">
        <v>93</v>
      </c>
      <c r="D12" s="34">
        <v>15</v>
      </c>
      <c r="E12" s="34">
        <f t="shared" si="2"/>
        <v>108</v>
      </c>
      <c r="F12" s="34">
        <v>93</v>
      </c>
      <c r="G12" s="34">
        <v>15</v>
      </c>
      <c r="H12" s="34">
        <f t="shared" si="0"/>
        <v>108</v>
      </c>
      <c r="I12" s="46">
        <f t="shared" si="1"/>
        <v>100</v>
      </c>
      <c r="J12" s="34">
        <v>0</v>
      </c>
      <c r="K12" s="46">
        <f t="shared" si="3"/>
        <v>0</v>
      </c>
      <c r="L12" s="48"/>
      <c r="M12" s="53">
        <v>0</v>
      </c>
    </row>
    <row r="13" spans="2:15" s="51" customFormat="1" ht="22.5">
      <c r="B13" s="35" t="s">
        <v>8</v>
      </c>
      <c r="C13" s="49">
        <v>99</v>
      </c>
      <c r="D13" s="49">
        <v>22</v>
      </c>
      <c r="E13" s="34">
        <f t="shared" si="2"/>
        <v>121</v>
      </c>
      <c r="F13" s="49">
        <v>99</v>
      </c>
      <c r="G13" s="49">
        <v>22</v>
      </c>
      <c r="H13" s="49">
        <f t="shared" si="0"/>
        <v>121</v>
      </c>
      <c r="I13" s="50">
        <f t="shared" si="1"/>
        <v>100</v>
      </c>
      <c r="J13" s="49">
        <v>14</v>
      </c>
      <c r="K13" s="50">
        <f t="shared" si="3"/>
        <v>11.570247933884298</v>
      </c>
      <c r="L13" s="48">
        <v>3</v>
      </c>
      <c r="M13" s="53">
        <v>9.1</v>
      </c>
    </row>
    <row r="14" spans="2:15">
      <c r="B14" s="35" t="s">
        <v>9</v>
      </c>
      <c r="C14" s="34">
        <v>724</v>
      </c>
      <c r="D14" s="34">
        <v>103</v>
      </c>
      <c r="E14" s="34">
        <f t="shared" si="2"/>
        <v>827</v>
      </c>
      <c r="F14" s="34">
        <v>728</v>
      </c>
      <c r="G14" s="34">
        <v>104</v>
      </c>
      <c r="H14" s="34">
        <f t="shared" si="0"/>
        <v>832</v>
      </c>
      <c r="I14" s="46">
        <f t="shared" si="1"/>
        <v>100.60459492140265</v>
      </c>
      <c r="J14" s="34">
        <v>13</v>
      </c>
      <c r="K14" s="46">
        <f t="shared" si="3"/>
        <v>1.5625</v>
      </c>
      <c r="L14" s="48">
        <v>12</v>
      </c>
      <c r="M14" s="53">
        <v>0.1</v>
      </c>
    </row>
    <row r="15" spans="2:15">
      <c r="B15" s="35" t="s">
        <v>10</v>
      </c>
      <c r="C15" s="34">
        <v>132</v>
      </c>
      <c r="D15" s="34">
        <v>39</v>
      </c>
      <c r="E15" s="34">
        <f t="shared" si="2"/>
        <v>171</v>
      </c>
      <c r="F15" s="34">
        <v>132</v>
      </c>
      <c r="G15" s="34">
        <v>0</v>
      </c>
      <c r="H15" s="34">
        <f t="shared" si="0"/>
        <v>132</v>
      </c>
      <c r="I15" s="46">
        <f t="shared" si="1"/>
        <v>77.192982456140342</v>
      </c>
      <c r="J15" s="34">
        <v>3</v>
      </c>
      <c r="K15" s="46">
        <f t="shared" si="3"/>
        <v>2.2727272727272729</v>
      </c>
      <c r="L15" s="48"/>
      <c r="M15" s="53">
        <v>2.2999999999999998</v>
      </c>
    </row>
    <row r="16" spans="2:15">
      <c r="B16" s="35" t="s">
        <v>11</v>
      </c>
      <c r="C16" s="34">
        <v>97</v>
      </c>
      <c r="D16" s="34">
        <v>17</v>
      </c>
      <c r="E16" s="34">
        <f t="shared" si="2"/>
        <v>114</v>
      </c>
      <c r="F16" s="34">
        <v>94</v>
      </c>
      <c r="G16" s="34">
        <v>12</v>
      </c>
      <c r="H16" s="34">
        <f t="shared" si="0"/>
        <v>106</v>
      </c>
      <c r="I16" s="46">
        <f t="shared" si="1"/>
        <v>92.982456140350877</v>
      </c>
      <c r="J16" s="34">
        <v>0</v>
      </c>
      <c r="K16" s="46">
        <f t="shared" si="3"/>
        <v>0</v>
      </c>
      <c r="L16" s="48"/>
      <c r="M16" s="53">
        <v>0</v>
      </c>
    </row>
    <row r="17" spans="2:13">
      <c r="B17" s="35" t="s">
        <v>12</v>
      </c>
      <c r="C17" s="34">
        <v>76</v>
      </c>
      <c r="D17" s="34">
        <v>15</v>
      </c>
      <c r="E17" s="34">
        <f t="shared" si="2"/>
        <v>91</v>
      </c>
      <c r="F17" s="34">
        <v>76</v>
      </c>
      <c r="G17" s="34">
        <v>15</v>
      </c>
      <c r="H17" s="34">
        <f t="shared" si="0"/>
        <v>91</v>
      </c>
      <c r="I17" s="46">
        <f t="shared" si="1"/>
        <v>100</v>
      </c>
      <c r="J17" s="34">
        <v>1</v>
      </c>
      <c r="K17" s="46">
        <f t="shared" si="3"/>
        <v>1.098901098901099</v>
      </c>
      <c r="L17" s="48"/>
      <c r="M17" s="53">
        <v>1.1000000000000001</v>
      </c>
    </row>
    <row r="18" spans="2:13">
      <c r="B18" s="35" t="s">
        <v>13</v>
      </c>
      <c r="C18" s="34">
        <v>391</v>
      </c>
      <c r="D18" s="34">
        <v>46</v>
      </c>
      <c r="E18" s="34">
        <f t="shared" si="2"/>
        <v>437</v>
      </c>
      <c r="F18" s="34">
        <v>391</v>
      </c>
      <c r="G18" s="34">
        <v>46</v>
      </c>
      <c r="H18" s="34">
        <f t="shared" si="0"/>
        <v>437</v>
      </c>
      <c r="I18" s="46">
        <f t="shared" si="1"/>
        <v>100</v>
      </c>
      <c r="J18" s="34">
        <v>3</v>
      </c>
      <c r="K18" s="46">
        <f t="shared" si="3"/>
        <v>0.68649885583524028</v>
      </c>
      <c r="L18" s="48"/>
      <c r="M18" s="53">
        <v>0.7</v>
      </c>
    </row>
    <row r="19" spans="2:13">
      <c r="B19" s="35" t="s">
        <v>14</v>
      </c>
      <c r="C19" s="34">
        <v>334</v>
      </c>
      <c r="D19" s="34">
        <v>55</v>
      </c>
      <c r="E19" s="34">
        <f t="shared" si="2"/>
        <v>389</v>
      </c>
      <c r="F19" s="34">
        <v>330</v>
      </c>
      <c r="G19" s="34">
        <v>43</v>
      </c>
      <c r="H19" s="34">
        <f t="shared" si="0"/>
        <v>373</v>
      </c>
      <c r="I19" s="46">
        <f t="shared" si="1"/>
        <v>95.886889460154251</v>
      </c>
      <c r="J19" s="34">
        <v>29</v>
      </c>
      <c r="K19" s="46">
        <f t="shared" si="3"/>
        <v>7.7747989276139409</v>
      </c>
      <c r="L19" s="48">
        <v>8</v>
      </c>
      <c r="M19" s="53">
        <v>5.6</v>
      </c>
    </row>
    <row r="20" spans="2:13">
      <c r="B20" s="35" t="s">
        <v>15</v>
      </c>
      <c r="C20" s="34">
        <v>572</v>
      </c>
      <c r="D20" s="34">
        <v>64</v>
      </c>
      <c r="E20" s="34">
        <f t="shared" si="2"/>
        <v>636</v>
      </c>
      <c r="F20" s="34">
        <v>572</v>
      </c>
      <c r="G20" s="34">
        <v>64</v>
      </c>
      <c r="H20" s="34">
        <f t="shared" si="0"/>
        <v>636</v>
      </c>
      <c r="I20" s="46">
        <f t="shared" si="1"/>
        <v>100</v>
      </c>
      <c r="J20" s="34">
        <v>344</v>
      </c>
      <c r="K20" s="46">
        <f t="shared" si="3"/>
        <v>54.088050314465406</v>
      </c>
      <c r="L20" s="48">
        <v>324</v>
      </c>
      <c r="M20" s="53">
        <v>5.8</v>
      </c>
    </row>
    <row r="21" spans="2:13">
      <c r="B21" s="35" t="s">
        <v>16</v>
      </c>
      <c r="C21" s="34">
        <v>234</v>
      </c>
      <c r="D21" s="34">
        <v>36</v>
      </c>
      <c r="E21" s="34">
        <f t="shared" si="2"/>
        <v>270</v>
      </c>
      <c r="F21" s="34">
        <v>232</v>
      </c>
      <c r="G21" s="34">
        <v>36</v>
      </c>
      <c r="H21" s="34">
        <f t="shared" si="0"/>
        <v>268</v>
      </c>
      <c r="I21" s="46">
        <f t="shared" si="1"/>
        <v>99.259259259259252</v>
      </c>
      <c r="J21" s="34">
        <v>1</v>
      </c>
      <c r="K21" s="46">
        <f t="shared" si="3"/>
        <v>0.37313432835820892</v>
      </c>
      <c r="L21" s="48"/>
      <c r="M21" s="53">
        <v>0.4</v>
      </c>
    </row>
    <row r="22" spans="2:13">
      <c r="B22" s="35" t="s">
        <v>17</v>
      </c>
      <c r="C22" s="34">
        <v>224</v>
      </c>
      <c r="D22" s="34">
        <v>38</v>
      </c>
      <c r="E22" s="34">
        <f t="shared" si="2"/>
        <v>262</v>
      </c>
      <c r="F22" s="34">
        <v>224</v>
      </c>
      <c r="G22" s="34">
        <v>37</v>
      </c>
      <c r="H22" s="34">
        <f t="shared" si="0"/>
        <v>261</v>
      </c>
      <c r="I22" s="46">
        <f t="shared" si="1"/>
        <v>99.618320610687022</v>
      </c>
      <c r="J22" s="34">
        <v>52</v>
      </c>
      <c r="K22" s="46">
        <f t="shared" si="3"/>
        <v>19.923371647509576</v>
      </c>
      <c r="L22" s="48">
        <v>17</v>
      </c>
      <c r="M22" s="53">
        <v>13.4</v>
      </c>
    </row>
    <row r="23" spans="2:13">
      <c r="B23" s="35" t="s">
        <v>18</v>
      </c>
      <c r="C23" s="34">
        <v>823</v>
      </c>
      <c r="D23" s="34">
        <v>109</v>
      </c>
      <c r="E23" s="34">
        <f t="shared" si="2"/>
        <v>932</v>
      </c>
      <c r="F23" s="34">
        <v>546</v>
      </c>
      <c r="G23" s="34">
        <v>32</v>
      </c>
      <c r="H23" s="34">
        <f t="shared" si="0"/>
        <v>578</v>
      </c>
      <c r="I23" s="46">
        <f t="shared" si="1"/>
        <v>62.017167381974247</v>
      </c>
      <c r="J23" s="34">
        <v>18</v>
      </c>
      <c r="K23" s="46">
        <f t="shared" si="3"/>
        <v>3.1141868512110724</v>
      </c>
      <c r="L23" s="48"/>
      <c r="M23" s="53">
        <v>3.1</v>
      </c>
    </row>
    <row r="24" spans="2:13">
      <c r="B24" s="35" t="s">
        <v>19</v>
      </c>
      <c r="C24" s="34">
        <v>543</v>
      </c>
      <c r="D24" s="34">
        <v>69</v>
      </c>
      <c r="E24" s="34">
        <f t="shared" si="2"/>
        <v>612</v>
      </c>
      <c r="F24" s="34">
        <v>545</v>
      </c>
      <c r="G24" s="34">
        <v>71</v>
      </c>
      <c r="H24" s="34">
        <f t="shared" si="0"/>
        <v>616</v>
      </c>
      <c r="I24" s="46">
        <f t="shared" si="1"/>
        <v>100.65359477124183</v>
      </c>
      <c r="J24" s="34">
        <v>1</v>
      </c>
      <c r="K24" s="46">
        <f t="shared" si="3"/>
        <v>0.16233766233766234</v>
      </c>
      <c r="L24" s="48"/>
      <c r="M24" s="53">
        <v>0.2</v>
      </c>
    </row>
    <row r="25" spans="2:13" ht="22.5">
      <c r="B25" s="35" t="s">
        <v>20</v>
      </c>
      <c r="C25" s="37">
        <v>365</v>
      </c>
      <c r="D25" s="37">
        <v>58</v>
      </c>
      <c r="E25" s="34">
        <f t="shared" si="2"/>
        <v>423</v>
      </c>
      <c r="F25" s="37">
        <v>391</v>
      </c>
      <c r="G25" s="37">
        <v>57</v>
      </c>
      <c r="H25" s="34">
        <f t="shared" si="0"/>
        <v>448</v>
      </c>
      <c r="I25" s="46">
        <f t="shared" si="1"/>
        <v>105.91016548463357</v>
      </c>
      <c r="J25" s="34">
        <v>39</v>
      </c>
      <c r="K25" s="46">
        <f t="shared" si="3"/>
        <v>8.7053571428571423</v>
      </c>
      <c r="L25" s="48">
        <v>15</v>
      </c>
      <c r="M25" s="53">
        <v>5.4</v>
      </c>
    </row>
    <row r="26" spans="2:13">
      <c r="B26" s="35" t="s">
        <v>21</v>
      </c>
      <c r="C26" s="34">
        <v>105</v>
      </c>
      <c r="D26" s="34">
        <v>15</v>
      </c>
      <c r="E26" s="34">
        <f t="shared" si="2"/>
        <v>120</v>
      </c>
      <c r="F26" s="34">
        <v>59</v>
      </c>
      <c r="G26" s="34">
        <v>2</v>
      </c>
      <c r="H26" s="34">
        <f t="shared" si="0"/>
        <v>61</v>
      </c>
      <c r="I26" s="46">
        <f t="shared" si="1"/>
        <v>50.833333333333329</v>
      </c>
      <c r="J26" s="34">
        <v>0</v>
      </c>
      <c r="K26" s="46">
        <f t="shared" si="3"/>
        <v>0</v>
      </c>
      <c r="L26" s="48"/>
      <c r="M26" s="53">
        <v>0</v>
      </c>
    </row>
    <row r="27" spans="2:13">
      <c r="B27" s="35" t="s">
        <v>22</v>
      </c>
      <c r="C27" s="38">
        <v>1302</v>
      </c>
      <c r="D27" s="34">
        <v>97</v>
      </c>
      <c r="E27" s="34">
        <f t="shared" si="2"/>
        <v>1399</v>
      </c>
      <c r="F27" s="38">
        <v>1302</v>
      </c>
      <c r="G27" s="34">
        <v>97</v>
      </c>
      <c r="H27" s="34">
        <f t="shared" si="0"/>
        <v>1399</v>
      </c>
      <c r="I27" s="46">
        <f t="shared" si="1"/>
        <v>100</v>
      </c>
      <c r="J27" s="34">
        <v>21</v>
      </c>
      <c r="K27" s="46">
        <f t="shared" si="3"/>
        <v>1.5010721944245888</v>
      </c>
      <c r="L27" s="48"/>
      <c r="M27" s="53">
        <v>1.5</v>
      </c>
    </row>
    <row r="28" spans="2:13">
      <c r="B28" s="36" t="s">
        <v>71</v>
      </c>
      <c r="C28" s="39">
        <f t="shared" ref="C28:H28" si="4">SUM(C7:C27)</f>
        <v>7798</v>
      </c>
      <c r="D28" s="39">
        <f t="shared" si="4"/>
        <v>1050</v>
      </c>
      <c r="E28" s="39">
        <f t="shared" si="4"/>
        <v>8848</v>
      </c>
      <c r="F28" s="39">
        <f t="shared" si="4"/>
        <v>7261</v>
      </c>
      <c r="G28" s="39">
        <f t="shared" si="4"/>
        <v>714</v>
      </c>
      <c r="H28" s="39">
        <f t="shared" si="4"/>
        <v>7975</v>
      </c>
      <c r="I28" s="47">
        <f t="shared" si="1"/>
        <v>90.133363471971066</v>
      </c>
      <c r="J28" s="4">
        <f>SUM(J7:J27)</f>
        <v>553</v>
      </c>
      <c r="K28" s="47">
        <f t="shared" si="3"/>
        <v>6.9341692789968654</v>
      </c>
      <c r="L28" s="52">
        <v>379</v>
      </c>
      <c r="M28" s="60">
        <f>((J28-L28)/H28)*100</f>
        <v>2.1818181818181821</v>
      </c>
    </row>
    <row r="29" spans="2:13">
      <c r="B29" s="57" t="s">
        <v>75</v>
      </c>
      <c r="C29" s="57"/>
      <c r="D29" s="57"/>
      <c r="E29" s="57"/>
      <c r="F29" s="57"/>
      <c r="G29" s="57"/>
      <c r="H29" s="57"/>
      <c r="I29" s="57" t="s">
        <v>74</v>
      </c>
      <c r="J29" s="57"/>
      <c r="K29" s="57"/>
      <c r="L29" s="57"/>
      <c r="M29" s="57"/>
    </row>
    <row r="30" spans="2:13">
      <c r="K30" s="54"/>
    </row>
  </sheetData>
  <mergeCells count="12">
    <mergeCell ref="L3:L6"/>
    <mergeCell ref="M3:M6"/>
    <mergeCell ref="B3:B6"/>
    <mergeCell ref="C3:E3"/>
    <mergeCell ref="C4:E4"/>
    <mergeCell ref="J3:J6"/>
    <mergeCell ref="C5:C6"/>
    <mergeCell ref="D5:D6"/>
    <mergeCell ref="F5:F6"/>
    <mergeCell ref="G5:G6"/>
    <mergeCell ref="F4:H4"/>
    <mergeCell ref="F3:H3"/>
  </mergeCells>
  <pageMargins left="0.7" right="0.7" top="0.75" bottom="0.75" header="0.3" footer="0.3"/>
  <pageSetup paperSize="9" orientation="portrait" r:id="rId1"/>
  <ignoredErrors>
    <ignoredError sqref="I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K19"/>
  <sheetViews>
    <sheetView workbookViewId="0"/>
  </sheetViews>
  <sheetFormatPr defaultRowHeight="15"/>
  <cols>
    <col min="1" max="1" width="4.7109375" customWidth="1"/>
    <col min="2" max="2" width="19" bestFit="1" customWidth="1"/>
    <col min="11" max="11" width="14.7109375" customWidth="1"/>
  </cols>
  <sheetData>
    <row r="1" spans="2:11">
      <c r="B1" s="7" t="s">
        <v>48</v>
      </c>
      <c r="C1" s="1" t="s">
        <v>73</v>
      </c>
      <c r="D1" s="8"/>
      <c r="E1" s="8"/>
    </row>
    <row r="2" spans="2:11">
      <c r="B2" s="10"/>
    </row>
    <row r="3" spans="2:11" ht="15" customHeight="1">
      <c r="B3" s="65" t="s">
        <v>1</v>
      </c>
      <c r="C3" s="68" t="s">
        <v>58</v>
      </c>
      <c r="D3" s="77"/>
      <c r="E3" s="78"/>
      <c r="F3" s="68" t="s">
        <v>61</v>
      </c>
      <c r="G3" s="77"/>
      <c r="H3" s="78"/>
      <c r="I3" s="16" t="s">
        <v>43</v>
      </c>
      <c r="J3" s="70" t="s">
        <v>44</v>
      </c>
      <c r="K3" s="16" t="s">
        <v>25</v>
      </c>
    </row>
    <row r="4" spans="2:11">
      <c r="B4" s="72"/>
      <c r="C4" s="79" t="s">
        <v>59</v>
      </c>
      <c r="D4" s="80"/>
      <c r="E4" s="81"/>
      <c r="F4" s="79" t="s">
        <v>62</v>
      </c>
      <c r="G4" s="83"/>
      <c r="H4" s="84"/>
      <c r="I4" s="17" t="s">
        <v>26</v>
      </c>
      <c r="J4" s="71"/>
      <c r="K4" s="17" t="s">
        <v>26</v>
      </c>
    </row>
    <row r="5" spans="2:11" ht="15" customHeight="1">
      <c r="B5" s="72"/>
      <c r="C5" s="68" t="s">
        <v>65</v>
      </c>
      <c r="D5" s="70" t="s">
        <v>63</v>
      </c>
      <c r="E5" s="15" t="s">
        <v>45</v>
      </c>
      <c r="F5" s="68" t="s">
        <v>65</v>
      </c>
      <c r="G5" s="70" t="s">
        <v>63</v>
      </c>
      <c r="H5" s="15" t="s">
        <v>45</v>
      </c>
      <c r="I5" s="14" t="s">
        <v>64</v>
      </c>
      <c r="J5" s="71"/>
      <c r="K5" s="14" t="s">
        <v>66</v>
      </c>
    </row>
    <row r="6" spans="2:11">
      <c r="B6" s="76"/>
      <c r="C6" s="82"/>
      <c r="D6" s="71"/>
      <c r="E6" s="23" t="s">
        <v>46</v>
      </c>
      <c r="F6" s="82"/>
      <c r="G6" s="71"/>
      <c r="H6" s="23" t="s">
        <v>46</v>
      </c>
      <c r="I6" s="24"/>
      <c r="J6" s="71"/>
      <c r="K6" s="24"/>
    </row>
    <row r="7" spans="2:11">
      <c r="B7" s="25" t="s">
        <v>2</v>
      </c>
      <c r="C7" s="37">
        <v>84</v>
      </c>
      <c r="D7" s="37">
        <v>36</v>
      </c>
      <c r="E7" s="37">
        <f>C7+D7</f>
        <v>120</v>
      </c>
      <c r="F7" s="37">
        <v>84</v>
      </c>
      <c r="G7" s="37">
        <v>0</v>
      </c>
      <c r="H7" s="37">
        <f>F7+G7</f>
        <v>84</v>
      </c>
      <c r="I7" s="46">
        <f>(H7/E7)*100</f>
        <v>70</v>
      </c>
      <c r="J7" s="34">
        <v>40</v>
      </c>
      <c r="K7" s="46">
        <f>(J7/H7)*100</f>
        <v>47.619047619047613</v>
      </c>
    </row>
    <row r="8" spans="2:11">
      <c r="B8" s="25" t="s">
        <v>28</v>
      </c>
      <c r="C8" s="34">
        <v>162</v>
      </c>
      <c r="D8" s="34">
        <v>55</v>
      </c>
      <c r="E8" s="37">
        <f t="shared" ref="E8:E18" si="0">C8+D8</f>
        <v>217</v>
      </c>
      <c r="F8" s="34">
        <v>158</v>
      </c>
      <c r="G8" s="34">
        <v>10</v>
      </c>
      <c r="H8" s="37">
        <f t="shared" ref="H8:H18" si="1">F8+G8</f>
        <v>168</v>
      </c>
      <c r="I8" s="46">
        <f t="shared" ref="I8:I18" si="2">(H8/E8)*100</f>
        <v>77.41935483870968</v>
      </c>
      <c r="J8" s="34">
        <v>90</v>
      </c>
      <c r="K8" s="46">
        <f t="shared" ref="K8:K19" si="3">(J8/H8)*100</f>
        <v>53.571428571428569</v>
      </c>
    </row>
    <row r="9" spans="2:11">
      <c r="B9" s="25" t="s">
        <v>29</v>
      </c>
      <c r="C9" s="37">
        <v>50</v>
      </c>
      <c r="D9" s="37">
        <v>25</v>
      </c>
      <c r="E9" s="37">
        <f t="shared" si="0"/>
        <v>75</v>
      </c>
      <c r="F9" s="37">
        <v>39</v>
      </c>
      <c r="G9" s="37">
        <v>0</v>
      </c>
      <c r="H9" s="37">
        <f t="shared" si="1"/>
        <v>39</v>
      </c>
      <c r="I9" s="46">
        <f t="shared" si="2"/>
        <v>52</v>
      </c>
      <c r="J9" s="34">
        <v>11</v>
      </c>
      <c r="K9" s="46">
        <f t="shared" si="3"/>
        <v>28.205128205128204</v>
      </c>
    </row>
    <row r="10" spans="2:11">
      <c r="B10" s="25" t="s">
        <v>5</v>
      </c>
      <c r="C10" s="37">
        <v>40</v>
      </c>
      <c r="D10" s="37">
        <v>16</v>
      </c>
      <c r="E10" s="37">
        <f t="shared" si="0"/>
        <v>56</v>
      </c>
      <c r="F10" s="37">
        <v>20</v>
      </c>
      <c r="G10" s="37">
        <v>7</v>
      </c>
      <c r="H10" s="37">
        <f t="shared" si="1"/>
        <v>27</v>
      </c>
      <c r="I10" s="46">
        <f t="shared" si="2"/>
        <v>48.214285714285715</v>
      </c>
      <c r="J10" s="34">
        <v>17</v>
      </c>
      <c r="K10" s="46">
        <f t="shared" si="3"/>
        <v>62.962962962962962</v>
      </c>
    </row>
    <row r="11" spans="2:11">
      <c r="B11" s="25" t="s">
        <v>6</v>
      </c>
      <c r="C11" s="37">
        <v>48</v>
      </c>
      <c r="D11" s="37">
        <v>22</v>
      </c>
      <c r="E11" s="37">
        <f t="shared" si="0"/>
        <v>70</v>
      </c>
      <c r="F11" s="37">
        <v>71</v>
      </c>
      <c r="G11" s="37">
        <v>5</v>
      </c>
      <c r="H11" s="37">
        <f t="shared" si="1"/>
        <v>76</v>
      </c>
      <c r="I11" s="46">
        <f t="shared" si="2"/>
        <v>108.57142857142857</v>
      </c>
      <c r="J11" s="34">
        <v>46</v>
      </c>
      <c r="K11" s="46">
        <f t="shared" si="3"/>
        <v>60.526315789473685</v>
      </c>
    </row>
    <row r="12" spans="2:11">
      <c r="B12" s="25" t="s">
        <v>30</v>
      </c>
      <c r="C12" s="37">
        <v>2</v>
      </c>
      <c r="D12" s="37">
        <v>1</v>
      </c>
      <c r="E12" s="37">
        <f t="shared" si="0"/>
        <v>3</v>
      </c>
      <c r="F12" s="37">
        <v>2</v>
      </c>
      <c r="G12" s="37">
        <v>1</v>
      </c>
      <c r="H12" s="37">
        <f t="shared" si="1"/>
        <v>3</v>
      </c>
      <c r="I12" s="46">
        <f t="shared" si="2"/>
        <v>100</v>
      </c>
      <c r="J12" s="34">
        <v>0</v>
      </c>
      <c r="K12" s="46">
        <f t="shared" si="3"/>
        <v>0</v>
      </c>
    </row>
    <row r="13" spans="2:11">
      <c r="B13" s="25" t="s">
        <v>49</v>
      </c>
      <c r="C13" s="37">
        <v>44</v>
      </c>
      <c r="D13" s="37">
        <v>22</v>
      </c>
      <c r="E13" s="37">
        <f t="shared" si="0"/>
        <v>66</v>
      </c>
      <c r="F13" s="37">
        <v>0</v>
      </c>
      <c r="G13" s="37">
        <v>0</v>
      </c>
      <c r="H13" s="37">
        <f t="shared" si="1"/>
        <v>0</v>
      </c>
      <c r="I13" s="46" t="s">
        <v>72</v>
      </c>
      <c r="J13" s="34">
        <v>0</v>
      </c>
      <c r="K13" s="46">
        <v>0</v>
      </c>
    </row>
    <row r="14" spans="2:11">
      <c r="B14" s="25" t="s">
        <v>34</v>
      </c>
      <c r="C14" s="37">
        <v>14</v>
      </c>
      <c r="D14" s="37">
        <v>7</v>
      </c>
      <c r="E14" s="37">
        <f t="shared" si="0"/>
        <v>21</v>
      </c>
      <c r="F14" s="37">
        <v>14</v>
      </c>
      <c r="G14" s="37">
        <v>5</v>
      </c>
      <c r="H14" s="37">
        <f t="shared" si="1"/>
        <v>19</v>
      </c>
      <c r="I14" s="46">
        <f t="shared" si="2"/>
        <v>90.476190476190482</v>
      </c>
      <c r="J14" s="34">
        <v>2</v>
      </c>
      <c r="K14" s="46">
        <f t="shared" si="3"/>
        <v>10.526315789473683</v>
      </c>
    </row>
    <row r="15" spans="2:11">
      <c r="B15" s="25" t="s">
        <v>12</v>
      </c>
      <c r="C15" s="37">
        <v>12</v>
      </c>
      <c r="D15" s="37">
        <v>6</v>
      </c>
      <c r="E15" s="37">
        <f t="shared" si="0"/>
        <v>18</v>
      </c>
      <c r="F15" s="37">
        <v>12</v>
      </c>
      <c r="G15" s="37">
        <v>6</v>
      </c>
      <c r="H15" s="37">
        <f t="shared" si="1"/>
        <v>18</v>
      </c>
      <c r="I15" s="46">
        <f t="shared" si="2"/>
        <v>100</v>
      </c>
      <c r="J15" s="34">
        <v>18</v>
      </c>
      <c r="K15" s="46">
        <f t="shared" si="3"/>
        <v>100</v>
      </c>
    </row>
    <row r="16" spans="2:11">
      <c r="B16" s="25" t="s">
        <v>36</v>
      </c>
      <c r="C16" s="37">
        <v>18</v>
      </c>
      <c r="D16" s="37">
        <v>7</v>
      </c>
      <c r="E16" s="37">
        <f t="shared" si="0"/>
        <v>25</v>
      </c>
      <c r="F16" s="37">
        <v>10</v>
      </c>
      <c r="G16" s="37">
        <v>5</v>
      </c>
      <c r="H16" s="37">
        <f t="shared" si="1"/>
        <v>15</v>
      </c>
      <c r="I16" s="46">
        <f t="shared" si="2"/>
        <v>60</v>
      </c>
      <c r="J16" s="34">
        <v>14</v>
      </c>
      <c r="K16" s="46">
        <f t="shared" si="3"/>
        <v>93.333333333333329</v>
      </c>
    </row>
    <row r="17" spans="2:11">
      <c r="B17" s="25" t="s">
        <v>47</v>
      </c>
      <c r="C17" s="37">
        <v>2</v>
      </c>
      <c r="D17" s="37">
        <v>1</v>
      </c>
      <c r="E17" s="37">
        <f t="shared" si="0"/>
        <v>3</v>
      </c>
      <c r="F17" s="37">
        <v>4</v>
      </c>
      <c r="G17" s="37">
        <v>1</v>
      </c>
      <c r="H17" s="37">
        <f t="shared" si="1"/>
        <v>5</v>
      </c>
      <c r="I17" s="46">
        <f t="shared" si="2"/>
        <v>166.66666666666669</v>
      </c>
      <c r="J17" s="34">
        <v>0</v>
      </c>
      <c r="K17" s="46">
        <f t="shared" si="3"/>
        <v>0</v>
      </c>
    </row>
    <row r="18" spans="2:11">
      <c r="B18" s="25" t="s">
        <v>22</v>
      </c>
      <c r="C18" s="37">
        <v>36</v>
      </c>
      <c r="D18" s="37">
        <v>12</v>
      </c>
      <c r="E18" s="37">
        <f t="shared" si="0"/>
        <v>48</v>
      </c>
      <c r="F18" s="37">
        <v>36</v>
      </c>
      <c r="G18" s="37">
        <v>12</v>
      </c>
      <c r="H18" s="37">
        <f t="shared" si="1"/>
        <v>48</v>
      </c>
      <c r="I18" s="46">
        <f t="shared" si="2"/>
        <v>100</v>
      </c>
      <c r="J18" s="34">
        <v>16</v>
      </c>
      <c r="K18" s="46">
        <f t="shared" si="3"/>
        <v>33.333333333333329</v>
      </c>
    </row>
    <row r="19" spans="2:11">
      <c r="B19" s="26" t="s">
        <v>41</v>
      </c>
      <c r="C19" s="4">
        <f t="shared" ref="C19:H19" si="4">SUM(C7:C18)</f>
        <v>512</v>
      </c>
      <c r="D19" s="4">
        <f t="shared" si="4"/>
        <v>210</v>
      </c>
      <c r="E19" s="4">
        <f t="shared" si="4"/>
        <v>722</v>
      </c>
      <c r="F19" s="4">
        <f t="shared" si="4"/>
        <v>450</v>
      </c>
      <c r="G19" s="4">
        <f t="shared" si="4"/>
        <v>52</v>
      </c>
      <c r="H19" s="4">
        <f t="shared" si="4"/>
        <v>502</v>
      </c>
      <c r="I19" s="55">
        <f>(H19/E19)*100</f>
        <v>69.529085872576175</v>
      </c>
      <c r="J19" s="4">
        <f>SUM(J7:J18)</f>
        <v>254</v>
      </c>
      <c r="K19" s="55">
        <f t="shared" si="3"/>
        <v>50.597609561752989</v>
      </c>
    </row>
  </sheetData>
  <mergeCells count="10">
    <mergeCell ref="B3:B6"/>
    <mergeCell ref="C3:E3"/>
    <mergeCell ref="F3:H3"/>
    <mergeCell ref="J3:J6"/>
    <mergeCell ref="C4:E4"/>
    <mergeCell ref="F4:H4"/>
    <mergeCell ref="C5:C6"/>
    <mergeCell ref="D5:D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 1</vt:lpstr>
      <vt:lpstr>t 2</vt:lpstr>
      <vt:lpstr>t 3</vt:lpstr>
      <vt:lpstr>t 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</cp:lastModifiedBy>
  <dcterms:created xsi:type="dcterms:W3CDTF">2017-04-26T12:20:10Z</dcterms:created>
  <dcterms:modified xsi:type="dcterms:W3CDTF">2020-11-16T11:49:09Z</dcterms:modified>
</cp:coreProperties>
</file>