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15" windowWidth="21480" windowHeight="12540" tabRatio="766"/>
  </bookViews>
  <sheets>
    <sheet name="Tab 1" sheetId="1" r:id="rId1"/>
    <sheet name="Tab 2" sheetId="7" r:id="rId2"/>
    <sheet name="Tab 3" sheetId="3" r:id="rId3"/>
    <sheet name="Tab 4" sheetId="4" r:id="rId4"/>
    <sheet name="Tab 5" sheetId="5" r:id="rId5"/>
    <sheet name="Tab 6" sheetId="13" r:id="rId6"/>
    <sheet name="Tab 7" sheetId="14" r:id="rId7"/>
    <sheet name="Tab 8" sheetId="9" r:id="rId8"/>
    <sheet name="Tab 9" sheetId="10" r:id="rId9"/>
    <sheet name="Tab 10" sheetId="11" r:id="rId10"/>
    <sheet name="Tab 11" sheetId="12" r:id="rId11"/>
  </sheets>
  <definedNames>
    <definedName name="_xlnm._FilterDatabase" localSheetId="0" hidden="1">'Tab 1'!#REF!</definedName>
    <definedName name="_xlnm._FilterDatabase" localSheetId="10" hidden="1">'Tab 11'!$A$18:$B$25</definedName>
  </definedNames>
  <calcPr calcId="152511"/>
</workbook>
</file>

<file path=xl/calcChain.xml><?xml version="1.0" encoding="utf-8"?>
<calcChain xmlns="http://schemas.openxmlformats.org/spreadsheetml/2006/main">
  <c r="C40" i="1"/>
  <c r="D40"/>
  <c r="E40"/>
  <c r="F40"/>
  <c r="G40"/>
  <c r="B40"/>
  <c r="D13" i="12" l="1"/>
  <c r="B13"/>
  <c r="F12"/>
  <c r="F11"/>
  <c r="F10"/>
  <c r="F9"/>
  <c r="F8"/>
  <c r="F7"/>
  <c r="F13" l="1"/>
  <c r="D23" i="11" l="1"/>
  <c r="D24"/>
  <c r="D25"/>
  <c r="D26"/>
  <c r="D27"/>
  <c r="D22"/>
  <c r="C28"/>
  <c r="D19" l="1"/>
  <c r="D18"/>
  <c r="D17"/>
  <c r="D16"/>
  <c r="D15"/>
  <c r="D14"/>
  <c r="C20" l="1"/>
  <c r="B24" i="3" l="1"/>
  <c r="B11" i="10"/>
  <c r="B26" i="14"/>
  <c r="B24"/>
  <c r="B18"/>
  <c r="B16"/>
  <c r="B14"/>
  <c r="B12"/>
  <c r="B10"/>
  <c r="B8"/>
  <c r="B25" i="4"/>
  <c r="B28" i="14" l="1"/>
  <c r="C28"/>
  <c r="D28"/>
  <c r="E28"/>
  <c r="F28"/>
  <c r="G28"/>
  <c r="H28"/>
  <c r="I28"/>
  <c r="J28"/>
  <c r="K28"/>
</calcChain>
</file>

<file path=xl/sharedStrings.xml><?xml version="1.0" encoding="utf-8"?>
<sst xmlns="http://schemas.openxmlformats.org/spreadsheetml/2006/main" count="471" uniqueCount="268">
  <si>
    <t>Broj</t>
  </si>
  <si>
    <t>rođenih</t>
  </si>
  <si>
    <t xml:space="preserve">Izvor podataka: </t>
  </si>
  <si>
    <t xml:space="preserve">Prijave poroda iz zdravstvenih ustanova </t>
  </si>
  <si>
    <t xml:space="preserve">Source of information: </t>
  </si>
  <si>
    <t>Birth registration forms from healthcare institutions</t>
  </si>
  <si>
    <t xml:space="preserve"> GODINA</t>
  </si>
  <si>
    <t xml:space="preserve">poroda  </t>
  </si>
  <si>
    <t>živorođenih</t>
  </si>
  <si>
    <t>Year</t>
  </si>
  <si>
    <t>No. of</t>
  </si>
  <si>
    <t>Total</t>
  </si>
  <si>
    <t>Livebirths</t>
  </si>
  <si>
    <t>deliveries</t>
  </si>
  <si>
    <t>births</t>
  </si>
  <si>
    <t>2010.</t>
  </si>
  <si>
    <t>2013.</t>
  </si>
  <si>
    <t>2014.</t>
  </si>
  <si>
    <t>2015.</t>
  </si>
  <si>
    <t xml:space="preserve">GODINA </t>
  </si>
  <si>
    <t>UKUPNO</t>
  </si>
  <si>
    <t>BROJ DOSADAŠNJIH PORODA</t>
  </si>
  <si>
    <t>Childbirths to date</t>
  </si>
  <si>
    <t>2011.</t>
  </si>
  <si>
    <t>2012.</t>
  </si>
  <si>
    <t>GODINA</t>
  </si>
  <si>
    <t xml:space="preserve">Godina  </t>
  </si>
  <si>
    <t>Broj djece</t>
  </si>
  <si>
    <t>U K U P N O</t>
  </si>
  <si>
    <t>u porodu</t>
  </si>
  <si>
    <t>rodilja</t>
  </si>
  <si>
    <t>%</t>
  </si>
  <si>
    <t>Živorođenih</t>
  </si>
  <si>
    <t>Mrtvorođenih</t>
  </si>
  <si>
    <t xml:space="preserve">No. of children </t>
  </si>
  <si>
    <t>T O T A L</t>
  </si>
  <si>
    <t xml:space="preserve">Year  </t>
  </si>
  <si>
    <t>mothers</t>
  </si>
  <si>
    <t>TRAJANJE TRUDNOĆE (navršeni tjedni)</t>
  </si>
  <si>
    <t xml:space="preserve">   nepoznato  </t>
  </si>
  <si>
    <t xml:space="preserve"> </t>
  </si>
  <si>
    <t xml:space="preserve"> ≥ 4500</t>
  </si>
  <si>
    <t>2016.</t>
  </si>
  <si>
    <t>2017.</t>
  </si>
  <si>
    <t>Birthweight (g)</t>
  </si>
  <si>
    <t>PORODNA TEŽINA (g)</t>
  </si>
  <si>
    <t>OPĆA I VETERANSKA BOLNICA "HRVATSKI PONOS" KNIN</t>
  </si>
  <si>
    <t>ukupno</t>
  </si>
  <si>
    <t>*</t>
  </si>
  <si>
    <r>
      <t>Tablica -</t>
    </r>
    <r>
      <rPr>
        <i/>
        <sz val="11"/>
        <color theme="1"/>
        <rFont val="Arial"/>
        <family val="2"/>
        <charset val="238"/>
      </rPr>
      <t xml:space="preserve"> Table </t>
    </r>
    <r>
      <rPr>
        <b/>
        <sz val="11"/>
        <color theme="1"/>
        <rFont val="Arial"/>
        <family val="2"/>
        <charset val="238"/>
      </rPr>
      <t>1.</t>
    </r>
  </si>
  <si>
    <r>
      <t xml:space="preserve">HRVATSKA - </t>
    </r>
    <r>
      <rPr>
        <b/>
        <i/>
        <sz val="11"/>
        <color theme="1"/>
        <rFont val="Arial"/>
        <family val="2"/>
        <charset val="238"/>
      </rPr>
      <t>Croatia</t>
    </r>
  </si>
  <si>
    <r>
      <t>2011</t>
    </r>
    <r>
      <rPr>
        <b/>
        <sz val="11"/>
        <color theme="1"/>
        <rFont val="Arial"/>
        <family val="2"/>
        <charset val="238"/>
      </rPr>
      <t>.</t>
    </r>
  </si>
  <si>
    <r>
      <t>2012</t>
    </r>
    <r>
      <rPr>
        <b/>
        <sz val="11"/>
        <color theme="1"/>
        <rFont val="Arial"/>
        <family val="2"/>
        <charset val="238"/>
      </rPr>
      <t>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</si>
  <si>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2.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</si>
  <si>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3.</t>
    </r>
  </si>
  <si>
    <t>OB "DR. TOMISLAV BARDEK "KOPRIVNICA</t>
  </si>
  <si>
    <t>OB BJELOVAR</t>
  </si>
  <si>
    <t>OB "DR. JOSIP BENČEVIĆ" SLAVONSKI BROD</t>
  </si>
  <si>
    <t>OB DUBROVNIK</t>
  </si>
  <si>
    <t>OB GOSPIĆ</t>
  </si>
  <si>
    <t>OB KARLOVAC</t>
  </si>
  <si>
    <t>OB NOVA GRADIŠKA</t>
  </si>
  <si>
    <t>OB PULA</t>
  </si>
  <si>
    <t>OB VARAŽDIN</t>
  </si>
  <si>
    <t>OB VIROVITICA</t>
  </si>
  <si>
    <t>OB ZABOK I BOLNICA HRVATSKIH VETERANA</t>
  </si>
  <si>
    <t>OB ZADAR</t>
  </si>
  <si>
    <t>OŽB PAKRAC I BOLNICA HRVATSKIH VETERANA</t>
  </si>
  <si>
    <t>KB MERKUR</t>
  </si>
  <si>
    <t>KB SVETI DUH</t>
  </si>
  <si>
    <t>KBC OSIJEK</t>
  </si>
  <si>
    <t>KBC RIJEKA</t>
  </si>
  <si>
    <t>KBC SPLIT</t>
  </si>
  <si>
    <t>KBC ZAGREB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</si>
  <si>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4.</t>
    </r>
  </si>
  <si>
    <r>
      <t xml:space="preserve">Tablica - </t>
    </r>
    <r>
      <rPr>
        <i/>
        <sz val="11"/>
        <color theme="1"/>
        <rFont val="Arial"/>
        <family val="2"/>
        <charset val="238"/>
      </rPr>
      <t>Table</t>
    </r>
    <r>
      <rPr>
        <b/>
        <sz val="11"/>
        <color theme="1"/>
        <rFont val="Arial"/>
        <family val="2"/>
        <charset val="238"/>
      </rPr>
      <t xml:space="preserve"> 5.</t>
    </r>
  </si>
  <si>
    <r>
      <t xml:space="preserve">jedno - </t>
    </r>
    <r>
      <rPr>
        <i/>
        <sz val="11"/>
        <color theme="1"/>
        <rFont val="Arial"/>
        <family val="2"/>
        <charset val="238"/>
      </rPr>
      <t>single</t>
    </r>
  </si>
  <si>
    <r>
      <t xml:space="preserve">dvoje - </t>
    </r>
    <r>
      <rPr>
        <i/>
        <sz val="11"/>
        <color theme="1"/>
        <rFont val="Arial"/>
        <family val="2"/>
        <charset val="238"/>
      </rPr>
      <t>twin</t>
    </r>
  </si>
  <si>
    <r>
      <t xml:space="preserve">troje - </t>
    </r>
    <r>
      <rPr>
        <i/>
        <sz val="11"/>
        <color theme="1"/>
        <rFont val="Arial"/>
        <family val="2"/>
        <charset val="238"/>
      </rPr>
      <t>triplet</t>
    </r>
  </si>
  <si>
    <r>
      <t xml:space="preserve">četvero - </t>
    </r>
    <r>
      <rPr>
        <i/>
        <sz val="11"/>
        <color theme="1"/>
        <rFont val="Arial"/>
        <family val="2"/>
        <charset val="238"/>
      </rPr>
      <t>quadruplet</t>
    </r>
  </si>
  <si>
    <r>
      <t>ukupno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- </t>
    </r>
    <r>
      <rPr>
        <i/>
        <sz val="11"/>
        <color theme="1"/>
        <rFont val="Arial"/>
        <family val="2"/>
        <charset val="238"/>
      </rPr>
      <t>total</t>
    </r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</si>
  <si>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6.</t>
    </r>
  </si>
  <si>
    <t>nepoznato</t>
  </si>
  <si>
    <t>No. of deliveries</t>
  </si>
  <si>
    <t xml:space="preserve">Total births </t>
  </si>
  <si>
    <t>Early neonatal deaths (0-6 days)</t>
  </si>
  <si>
    <t>2018.</t>
  </si>
  <si>
    <t>DOB MAJKE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</si>
  <si>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7.</t>
    </r>
  </si>
  <si>
    <t>Stillbirths</t>
  </si>
  <si>
    <t>BROJ DOSADAŠNJIH POBAČAJA I PREKIDA TRUDNOĆE</t>
  </si>
  <si>
    <t>No. of previous miscarriages and abortions</t>
  </si>
  <si>
    <t>unknown</t>
  </si>
  <si>
    <t>total</t>
  </si>
  <si>
    <t>DZ SPLITSKO-DALMATINSKE ŽUPANIJE - ISPOSTAVA SINJ</t>
  </si>
  <si>
    <t>DZ METKOVIĆ</t>
  </si>
  <si>
    <t>GESTATIONAL AGE  (completed weeks)</t>
  </si>
  <si>
    <t>godina</t>
  </si>
  <si>
    <t> year</t>
  </si>
  <si>
    <t>total </t>
  </si>
  <si>
    <t>unknown </t>
  </si>
  <si>
    <t>year</t>
  </si>
  <si>
    <t>nekontrolirano</t>
  </si>
  <si>
    <t xml:space="preserve"> unsupervised</t>
  </si>
  <si>
    <t>način završetka poroda</t>
  </si>
  <si>
    <r>
      <t xml:space="preserve">Ukupno - </t>
    </r>
    <r>
      <rPr>
        <i/>
        <sz val="11"/>
        <color theme="1"/>
        <rFont val="Arial"/>
        <family val="2"/>
        <charset val="238"/>
      </rPr>
      <t>Total</t>
    </r>
  </si>
  <si>
    <t>2019.</t>
  </si>
  <si>
    <t>First antenatal  visit (completed weeks)</t>
  </si>
  <si>
    <t>Vrijeme prvog pregleda u trudnoći (navršeni tjedni)</t>
  </si>
  <si>
    <t>broj</t>
  </si>
  <si>
    <t xml:space="preserve">number </t>
  </si>
  <si>
    <r>
      <t xml:space="preserve">ručna ekstrakcija - </t>
    </r>
    <r>
      <rPr>
        <i/>
        <sz val="11"/>
        <color theme="1"/>
        <rFont val="Arial"/>
        <family val="2"/>
        <charset val="238"/>
      </rPr>
      <t>manual extraction</t>
    </r>
  </si>
  <si>
    <r>
      <t xml:space="preserve">forceps - </t>
    </r>
    <r>
      <rPr>
        <i/>
        <sz val="11"/>
        <color theme="1"/>
        <rFont val="Arial"/>
        <family val="2"/>
        <charset val="238"/>
      </rPr>
      <t>forceps delivery</t>
    </r>
  </si>
  <si>
    <r>
      <t>ukupno /</t>
    </r>
    <r>
      <rPr>
        <i/>
        <sz val="11"/>
        <color theme="1"/>
        <rFont val="Arial"/>
        <family val="2"/>
        <charset val="238"/>
      </rPr>
      <t xml:space="preserve"> total</t>
    </r>
  </si>
  <si>
    <r>
      <t xml:space="preserve">Perinatalne smrti / </t>
    </r>
    <r>
      <rPr>
        <i/>
        <sz val="11"/>
        <color theme="1"/>
        <rFont val="Arial"/>
        <family val="2"/>
        <charset val="238"/>
      </rPr>
      <t>perinatal deaths</t>
    </r>
  </si>
  <si>
    <r>
      <t xml:space="preserve">Međunarodna klasifikacija bolesti - 10 revizija (MKB-10 šifre </t>
    </r>
    <r>
      <rPr>
        <sz val="11"/>
        <color theme="1"/>
        <rFont val="Arial"/>
        <family val="2"/>
        <charset val="238"/>
      </rPr>
      <t>)</t>
    </r>
  </si>
  <si>
    <t>International Classification of diseases - tenth revision ICD/10codes</t>
  </si>
  <si>
    <t>Health institution</t>
  </si>
  <si>
    <t xml:space="preserve"> ZDRAVSTVENA USTANOVA</t>
  </si>
  <si>
    <t>OB "DR. IVO PEDIŠIĆ" SISAK</t>
  </si>
  <si>
    <r>
      <t>nepoznato/</t>
    </r>
    <r>
      <rPr>
        <b/>
        <i/>
        <sz val="11"/>
        <color theme="1"/>
        <rFont val="Arial"/>
        <family val="2"/>
        <charset val="238"/>
      </rPr>
      <t>unknown</t>
    </r>
  </si>
  <si>
    <t>Source of information: Birth and perinatal death registration forms from healthcare institutions</t>
  </si>
  <si>
    <t>br. mrtvorođenih</t>
  </si>
  <si>
    <t>no. of stillbirths</t>
  </si>
  <si>
    <t>br. perinatalno umrlih</t>
  </si>
  <si>
    <t>no. of perinatal deaths</t>
  </si>
  <si>
    <t>2020.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</si>
  <si>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10. PORODI PREMA NAČINU ZAVRŠETKA 2018. - 2020. GODINE</t>
    </r>
  </si>
  <si>
    <t>BROJ PORODA, UKUPNO ROĐENIH, ŽIVOROĐENIH, MRTVOROĐENIH I UMRLE DOJENČADI U RODILIŠTIMA U HRVATSKOJ  U 2020. GODINI</t>
  </si>
  <si>
    <r>
      <t>BROJ PORODA, UKUPNO ROĐENIH I ŽIVOROĐENIH U ZDRAVSTVENIM USTANOVAMA U  HRVATSKOJ U RAZDOBLJU OD 2010. DO 2020. GODINE</t>
    </r>
    <r>
      <rPr>
        <sz val="9"/>
        <color theme="1"/>
        <rFont val="Arial"/>
        <family val="2"/>
        <charset val="238"/>
      </rPr>
      <t/>
    </r>
  </si>
  <si>
    <r>
      <t>RODILJE PREMA BROJU RANIJIH POBAČAJA I PREKIDA TRUDNOĆE U RAZDOBLJU OD 2010. DO 2020. GODINE</t>
    </r>
    <r>
      <rPr>
        <sz val="11"/>
        <color theme="1"/>
        <rFont val="Arial"/>
        <family val="2"/>
        <charset val="238"/>
      </rPr>
      <t xml:space="preserve"> </t>
    </r>
  </si>
  <si>
    <r>
      <t>RODILJE PREMA ISHODU TRUDNOĆE U RAZDOBLJU OD 2010. DO 2020. GODINE</t>
    </r>
    <r>
      <rPr>
        <sz val="11"/>
        <color theme="1"/>
        <rFont val="Arial"/>
        <family val="2"/>
        <charset val="238"/>
      </rPr>
      <t xml:space="preserve"> </t>
    </r>
  </si>
  <si>
    <r>
      <t>ŽIVOROĐENA DJECA PREMA TRAJANJU TRUDNOĆE I TEŽINI PRI ROĐENJU 2020. GODINE</t>
    </r>
    <r>
      <rPr>
        <sz val="11"/>
        <color theme="1"/>
        <rFont val="Arial"/>
        <family val="2"/>
        <charset val="238"/>
      </rPr>
      <t/>
    </r>
  </si>
  <si>
    <r>
      <t>ŽIVOROĐENA DJECA PREMA DOBI MAJKE I TEŽINI PRI ROĐENJU 2020. GODINE</t>
    </r>
    <r>
      <rPr>
        <sz val="11"/>
        <color theme="1"/>
        <rFont val="Arial"/>
        <family val="2"/>
        <charset val="238"/>
      </rPr>
      <t/>
    </r>
  </si>
  <si>
    <t>Broj poroda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</si>
  <si>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11. UZROCI MRTVOROĐENJA I RANIH NEONATALNIH SMRTI U 2020. GODINI</t>
    </r>
  </si>
  <si>
    <t>Causes of stillbirths and early neonatal deaths in  2020</t>
  </si>
  <si>
    <t>br. rano neonatalno umrlih</t>
  </si>
  <si>
    <t>no. of early neonatal deaths</t>
  </si>
  <si>
    <t>Državni zavod za statistiku (prvi rezultati)</t>
  </si>
  <si>
    <t>Central Bureau of Statistics (preliminary data)</t>
  </si>
  <si>
    <t>ŽB ČAKOVEC</t>
  </si>
  <si>
    <t>RODILIŠTE I POLIKLINIKA PODOBNIK</t>
  </si>
  <si>
    <t>ISPOSTAVE ZAVODA ZA HITNU MEDICINU DUBROVAČKO-NERETVANSKE ŽUPANIJE</t>
  </si>
  <si>
    <t>OB I BOLNICA BRANITELJA DOMOVINSKOG RATA OGULIN</t>
  </si>
  <si>
    <t>OŽB POŽEGA</t>
  </si>
  <si>
    <t>OŽB VINKOVCI</t>
  </si>
  <si>
    <t>NACIONALNA MEMORIJALNA BOLNICA VUKOVAR</t>
  </si>
  <si>
    <t>KBC SESTRE MILOSRDNICE</t>
  </si>
  <si>
    <t>OŽB NAŠICE</t>
  </si>
  <si>
    <t>OB ŠIBENSKO-KNINSKE ŽUPANIJE</t>
  </si>
  <si>
    <t>Br. ukupno rođenih</t>
  </si>
  <si>
    <t>Br. živorođenih</t>
  </si>
  <si>
    <t>Br. mrtvorođenih</t>
  </si>
  <si>
    <t>Rano neonatalno umrli (0 - 6 dana)</t>
  </si>
  <si>
    <t>Kasno i postneonatalno umrli (7 - 364 dana)</t>
  </si>
  <si>
    <r>
      <rPr>
        <b/>
        <sz val="11"/>
        <color theme="1"/>
        <rFont val="Arial"/>
        <family val="2"/>
        <charset val="238"/>
      </rPr>
      <t xml:space="preserve">Umrla dojenčad
</t>
    </r>
    <r>
      <rPr>
        <i/>
        <sz val="11"/>
        <color theme="1"/>
        <rFont val="Arial"/>
        <family val="2"/>
        <charset val="238"/>
      </rPr>
      <t>Infant deaths (0 - 364)</t>
    </r>
  </si>
  <si>
    <t>Late and postneonatal deaths (7 - 364 days)</t>
  </si>
  <si>
    <t xml:space="preserve">prijave poroda iz zdravstvenih ustanova </t>
  </si>
  <si>
    <t>Number of deliveries, total births and livebirths in Croatian healthcare institutions in the period 2010-2020</t>
  </si>
  <si>
    <t>(30.125 = 100%)</t>
  </si>
  <si>
    <t>(35.081 = 100%)</t>
  </si>
  <si>
    <t>(34.489 = 100%)</t>
  </si>
  <si>
    <t>(35.375 = 100%)</t>
  </si>
  <si>
    <t xml:space="preserve">Izvor podataka: prijave poroda iz zdravstvenih ustanova </t>
  </si>
  <si>
    <t>Source of information: Birth registration forms from healthcare institutions</t>
  </si>
  <si>
    <t>* Raspodjela rodilja s obzirom na broj ranijih poroda izračunata je uz isključivanje rodilja kod kojih je podatak nepoznat.</t>
  </si>
  <si>
    <t>* The distribution of parturients with regard to the number of previous childbirths is calculated with the omission of reports with unrecorded respective data.</t>
  </si>
  <si>
    <t>[19,85%]</t>
  </si>
  <si>
    <t>[4,77%]</t>
  </si>
  <si>
    <t>[4,34%]</t>
  </si>
  <si>
    <t>[0,80%]</t>
  </si>
  <si>
    <t>(26.595 = 100%)</t>
  </si>
  <si>
    <t>(33.985 = 100%)</t>
  </si>
  <si>
    <t>(33.365 = 100%)</t>
  </si>
  <si>
    <t>(33.299 = 100%)</t>
  </si>
  <si>
    <t>[26,34%]</t>
  </si>
  <si>
    <t>[7,53%]</t>
  </si>
  <si>
    <t>[7,28%]</t>
  </si>
  <si>
    <t>[6,62%]</t>
  </si>
  <si>
    <t>Broj ukupno</t>
  </si>
  <si>
    <t>* Raspodjela rodilja s obzirom na broj ranijih pobačaja ili prekida trudnoće izračunata je uz isključivanje rodilja kod kojih je podatak nepoznat.</t>
  </si>
  <si>
    <t>* The distribution of parturients with regard to the number of previous miscarriages/abortions is calculated with the omission of reports with unrecorded respective data.</t>
  </si>
  <si>
    <t>Number of childbearing women with regard to the outcome of pregnancy, Croatia 2010 - 2020</t>
  </si>
  <si>
    <t>Livebirths by birthweight and gestational age groups in 2020</t>
  </si>
  <si>
    <r>
      <rPr>
        <b/>
        <sz val="11"/>
        <color theme="1"/>
        <rFont val="Calibri"/>
        <family val="2"/>
        <charset val="238"/>
      </rPr>
      <t xml:space="preserve">≤ </t>
    </r>
    <r>
      <rPr>
        <b/>
        <sz val="11"/>
        <color theme="1"/>
        <rFont val="Arial"/>
        <family val="2"/>
        <charset val="238"/>
      </rPr>
      <t>21</t>
    </r>
  </si>
  <si>
    <t xml:space="preserve">22 - 27 </t>
  </si>
  <si>
    <t xml:space="preserve">28 - 31 </t>
  </si>
  <si>
    <t xml:space="preserve">32 - 36 </t>
  </si>
  <si>
    <t xml:space="preserve">37 - 41 </t>
  </si>
  <si>
    <t xml:space="preserve">≥ 42 </t>
  </si>
  <si>
    <r>
      <rPr>
        <sz val="11"/>
        <color theme="1"/>
        <rFont val="Calibri"/>
        <family val="2"/>
        <charset val="238"/>
      </rPr>
      <t xml:space="preserve">&lt; </t>
    </r>
    <r>
      <rPr>
        <sz val="11"/>
        <color theme="1"/>
        <rFont val="Arial"/>
        <family val="2"/>
        <charset val="238"/>
      </rPr>
      <t>500</t>
    </r>
  </si>
  <si>
    <t>500 - 999</t>
  </si>
  <si>
    <t>1500 - 1999</t>
  </si>
  <si>
    <t>2000 - 2499</t>
  </si>
  <si>
    <t>2500 - 2999</t>
  </si>
  <si>
    <t>3000 - 3499</t>
  </si>
  <si>
    <t>3500 - 3999</t>
  </si>
  <si>
    <t>4000 - 4499</t>
  </si>
  <si>
    <t>1000 - 1499</t>
  </si>
  <si>
    <t>15 - 19</t>
  </si>
  <si>
    <t>20 - 24</t>
  </si>
  <si>
    <t>25 - 29</t>
  </si>
  <si>
    <t>30 - 34</t>
  </si>
  <si>
    <t>35 - 39</t>
  </si>
  <si>
    <t>40 - 44</t>
  </si>
  <si>
    <t>45 - 49</t>
  </si>
  <si>
    <t>Livebirths by birthweight and maternal age in 2020</t>
  </si>
  <si>
    <t>&lt; 500</t>
  </si>
  <si>
    <t>Ukupno - Total</t>
  </si>
  <si>
    <t>maternal age</t>
  </si>
  <si>
    <t>&lt; 15</t>
  </si>
  <si>
    <t>≥ 50</t>
  </si>
  <si>
    <t>(36.592 = 100%)</t>
  </si>
  <si>
    <t>(35.905 = 100%)</t>
  </si>
  <si>
    <t>(35.640 = 100%)</t>
  </si>
  <si>
    <t>1 - 3</t>
  </si>
  <si>
    <t>4 - 6</t>
  </si>
  <si>
    <t>7 - 8</t>
  </si>
  <si>
    <t>≥ 9</t>
  </si>
  <si>
    <t>[0,44%]</t>
  </si>
  <si>
    <t>[0,23%]</t>
  </si>
  <si>
    <t>[0,05%]</t>
  </si>
  <si>
    <t>13 - 21</t>
  </si>
  <si>
    <t>1 - 8</t>
  </si>
  <si>
    <t>9 - 12</t>
  </si>
  <si>
    <t>(32.138 = 100%)</t>
  </si>
  <si>
    <t>(34.982 = 100%)</t>
  </si>
  <si>
    <t>(35.083 = 100%)</t>
  </si>
  <si>
    <t>[12,56%]</t>
  </si>
  <si>
    <t>[2,79%]</t>
  </si>
  <si>
    <t>[1,61%]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</si>
  <si>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9. </t>
    </r>
  </si>
  <si>
    <t>Napomena: raspodjela rodilja s obzirom na vrijeme prvog antenatalnog pregleda izračunata je uz isključivanje rodilja kod kojih je podatak nepoznat.</t>
  </si>
  <si>
    <t>≥ 22</t>
  </si>
  <si>
    <t>Childbirths by method of completion in 2018 - 2020</t>
  </si>
  <si>
    <t>method of completion</t>
  </si>
  <si>
    <r>
      <t>vakuum-ekstrakcija -</t>
    </r>
    <r>
      <rPr>
        <i/>
        <sz val="11"/>
        <color theme="1"/>
        <rFont val="Arial"/>
        <family val="2"/>
        <charset val="238"/>
      </rPr>
      <t xml:space="preserve"> vacuum extraction</t>
    </r>
  </si>
  <si>
    <r>
      <t xml:space="preserve">carski rez - </t>
    </r>
    <r>
      <rPr>
        <i/>
        <sz val="11"/>
        <color theme="1"/>
        <rFont val="Arial"/>
        <family val="2"/>
        <charset val="238"/>
      </rPr>
      <t>C-section</t>
    </r>
  </si>
  <si>
    <r>
      <t>vaginalni spontani - s</t>
    </r>
    <r>
      <rPr>
        <i/>
        <sz val="11"/>
        <color theme="1"/>
        <rFont val="Arial"/>
        <family val="2"/>
        <charset val="238"/>
      </rPr>
      <t>pontaneous vaginal</t>
    </r>
  </si>
  <si>
    <t>Note: The distribution of parturients with regard to gestational age at the first antenatal visit is calculated with the omission of reports with unrecorded respective data.</t>
  </si>
  <si>
    <r>
      <t>Tablica -</t>
    </r>
    <r>
      <rPr>
        <i/>
        <sz val="11"/>
        <color theme="1"/>
        <rFont val="Arial"/>
        <family val="2"/>
        <charset val="238"/>
      </rPr>
      <t xml:space="preserve"> Table</t>
    </r>
    <r>
      <rPr>
        <b/>
        <sz val="11"/>
        <color theme="1"/>
        <rFont val="Arial"/>
        <family val="2"/>
        <charset val="238"/>
      </rPr>
      <t xml:space="preserve"> 8. PORODI PREMA BROJU ANTENATALNIH PREGLEDA 2018.- 2020.GODINE </t>
    </r>
    <r>
      <rPr>
        <sz val="11"/>
        <color theme="1"/>
        <rFont val="Arial"/>
        <family val="2"/>
        <charset val="238"/>
      </rPr>
      <t xml:space="preserve">- Childbirths with regard to the number of antenatal visits </t>
    </r>
    <r>
      <rPr>
        <i/>
        <sz val="11"/>
        <color theme="1"/>
        <rFont val="Arial"/>
        <family val="2"/>
        <charset val="238"/>
      </rPr>
      <t>2018 - 2020</t>
    </r>
  </si>
  <si>
    <r>
      <t xml:space="preserve">ukupan broj antenatalnih kontrola - </t>
    </r>
    <r>
      <rPr>
        <i/>
        <sz val="11"/>
        <color rgb="FF000000"/>
        <rFont val="Arial"/>
        <family val="2"/>
        <charset val="238"/>
      </rPr>
      <t>total no. of antenatal visits</t>
    </r>
    <r>
      <rPr>
        <b/>
        <i/>
        <sz val="11"/>
        <color rgb="FF000000"/>
        <rFont val="Arial"/>
        <family val="2"/>
        <charset val="238"/>
      </rPr>
      <t xml:space="preserve"> </t>
    </r>
  </si>
  <si>
    <t>Napomena: raspodjela rodilja s obzirom na broj antenatalnih pregleda izračunata je uz isključivanje rodilja kod kojih je podatak nepoznat.</t>
  </si>
  <si>
    <t>Note: The distribution of parturients with regard to the number of antenatal visits is calculated with the omission of reports with unrecorded respective data.</t>
  </si>
  <si>
    <r>
      <t xml:space="preserve">  </t>
    </r>
    <r>
      <rPr>
        <b/>
        <sz val="11"/>
        <color theme="1"/>
        <rFont val="Calibri"/>
        <family val="2"/>
        <charset val="238"/>
      </rPr>
      <t xml:space="preserve">≥ </t>
    </r>
    <r>
      <rPr>
        <b/>
        <sz val="11"/>
        <color theme="1"/>
        <rFont val="Arial"/>
        <family val="2"/>
        <charset val="238"/>
      </rPr>
      <t xml:space="preserve">7  </t>
    </r>
  </si>
  <si>
    <r>
      <t>RODILJE PREMA BROJU RANIJIH PORODA U RAZDOBLJU OD 2010. DO 2020. GODINE</t>
    </r>
    <r>
      <rPr>
        <sz val="11"/>
        <color theme="1"/>
        <rFont val="Arial"/>
        <family val="2"/>
        <charset val="238"/>
      </rPr>
      <t xml:space="preserve"> -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Childbearing women in the period 2010 - 2020 with regard to the number of previous childbirths</t>
    </r>
  </si>
  <si>
    <t>Childbearing women in the period 2010 - 2020 with regard to the number of previous miscarriages/abortions</t>
  </si>
  <si>
    <r>
      <t xml:space="preserve">četvero - </t>
    </r>
    <r>
      <rPr>
        <i/>
        <sz val="11"/>
        <rFont val="Arial"/>
        <family val="2"/>
        <charset val="238"/>
      </rPr>
      <t>quadruplet</t>
    </r>
  </si>
  <si>
    <t>delivered</t>
  </si>
  <si>
    <r>
      <t xml:space="preserve">ukupno - </t>
    </r>
    <r>
      <rPr>
        <i/>
        <sz val="11"/>
        <color theme="1"/>
        <rFont val="Arial"/>
        <family val="2"/>
        <charset val="238"/>
      </rPr>
      <t>total</t>
    </r>
  </si>
  <si>
    <r>
      <t xml:space="preserve">jedno - </t>
    </r>
    <r>
      <rPr>
        <b/>
        <i/>
        <sz val="11"/>
        <color theme="1"/>
        <rFont val="Arial"/>
        <family val="2"/>
        <charset val="238"/>
      </rPr>
      <t>single</t>
    </r>
  </si>
  <si>
    <r>
      <t xml:space="preserve">dvoje - </t>
    </r>
    <r>
      <rPr>
        <b/>
        <i/>
        <sz val="11"/>
        <color theme="1"/>
        <rFont val="Arial"/>
        <family val="2"/>
        <charset val="238"/>
      </rPr>
      <t>twin</t>
    </r>
  </si>
  <si>
    <r>
      <t xml:space="preserve">troje - </t>
    </r>
    <r>
      <rPr>
        <b/>
        <i/>
        <sz val="11"/>
        <color theme="1"/>
        <rFont val="Arial"/>
        <family val="2"/>
        <charset val="238"/>
      </rPr>
      <t>triplet</t>
    </r>
  </si>
  <si>
    <r>
      <t xml:space="preserve">ukupno - </t>
    </r>
    <r>
      <rPr>
        <b/>
        <i/>
        <sz val="11"/>
        <color theme="1"/>
        <rFont val="Arial"/>
        <family val="2"/>
        <charset val="238"/>
      </rPr>
      <t>total</t>
    </r>
  </si>
  <si>
    <t>Number of total livebirths, stillbirths and infant deaths in Croatian maternity facilities in 2020</t>
  </si>
  <si>
    <t>PORODI PREMA GESTACIJSKOJ DOBI PRI PRVOM ANTENATALNOM PREGLEDU 2018. - 2020. G.</t>
  </si>
  <si>
    <t>Childbirths with regard to gestational age at the first antenatal visit 2018 - 2020</t>
  </si>
  <si>
    <r>
      <t xml:space="preserve">vaginalni – zadak - </t>
    </r>
    <r>
      <rPr>
        <i/>
        <sz val="11"/>
        <color theme="1"/>
        <rFont val="Arial"/>
        <family val="2"/>
        <charset val="238"/>
      </rPr>
      <t>breech delivery</t>
    </r>
  </si>
  <si>
    <r>
      <t xml:space="preserve">vaginalni - zadak – </t>
    </r>
    <r>
      <rPr>
        <i/>
        <sz val="11"/>
        <color theme="1"/>
        <rFont val="Arial"/>
        <family val="2"/>
        <charset val="238"/>
      </rPr>
      <t>breech delivery</t>
    </r>
  </si>
  <si>
    <r>
      <t xml:space="preserve">kongenitalne malformacije / </t>
    </r>
    <r>
      <rPr>
        <i/>
        <sz val="11"/>
        <color theme="1"/>
        <rFont val="Arial"/>
        <family val="2"/>
        <charset val="238"/>
      </rPr>
      <t xml:space="preserve">congenital malformations </t>
    </r>
    <r>
      <rPr>
        <sz val="11"/>
        <color theme="1"/>
        <rFont val="Arial"/>
        <family val="2"/>
        <charset val="238"/>
      </rPr>
      <t>(Q00 - Q99</t>
    </r>
    <r>
      <rPr>
        <i/>
        <sz val="11"/>
        <color theme="1"/>
        <rFont val="Arial"/>
        <family val="2"/>
        <charset val="238"/>
      </rPr>
      <t xml:space="preserve">) </t>
    </r>
  </si>
  <si>
    <r>
      <t xml:space="preserve">komplikacije u trudnoći / </t>
    </r>
    <r>
      <rPr>
        <i/>
        <sz val="11"/>
        <color theme="1"/>
        <rFont val="Arial"/>
        <family val="2"/>
        <charset val="238"/>
      </rPr>
      <t>pregnancy complications</t>
    </r>
    <r>
      <rPr>
        <sz val="11"/>
        <color theme="1"/>
        <rFont val="Arial"/>
        <family val="2"/>
        <charset val="238"/>
      </rPr>
      <t xml:space="preserve"> (P01 - P04 bez/</t>
    </r>
    <r>
      <rPr>
        <i/>
        <sz val="11"/>
        <color theme="1"/>
        <rFont val="Arial"/>
        <family val="2"/>
        <charset val="238"/>
      </rPr>
      <t>without</t>
    </r>
    <r>
      <rPr>
        <sz val="11"/>
        <color theme="1"/>
        <rFont val="Arial"/>
        <family val="2"/>
        <charset val="238"/>
      </rPr>
      <t xml:space="preserve"> P02.5 - P02.7; P50)</t>
    </r>
  </si>
  <si>
    <r>
      <t xml:space="preserve">asfiksija / </t>
    </r>
    <r>
      <rPr>
        <i/>
        <sz val="11"/>
        <color theme="1"/>
        <rFont val="Arial"/>
        <family val="2"/>
        <charset val="238"/>
      </rPr>
      <t>asphyxia</t>
    </r>
    <r>
      <rPr>
        <sz val="11"/>
        <color theme="1"/>
        <rFont val="Arial"/>
        <family val="2"/>
        <charset val="238"/>
      </rPr>
      <t xml:space="preserve"> (P02.5; P02.6; P20; P21; P24; P91.6) </t>
    </r>
  </si>
  <si>
    <r>
      <t xml:space="preserve">nezrelost / </t>
    </r>
    <r>
      <rPr>
        <i/>
        <sz val="11"/>
        <color theme="1"/>
        <rFont val="Arial"/>
        <family val="2"/>
        <charset val="238"/>
      </rPr>
      <t>immaturity</t>
    </r>
    <r>
      <rPr>
        <sz val="11"/>
        <color theme="1"/>
        <rFont val="Arial"/>
        <family val="2"/>
        <charset val="238"/>
      </rPr>
      <t xml:space="preserve"> (P07; P22; P25.0 - P28.0; P52; P77) </t>
    </r>
  </si>
  <si>
    <r>
      <t xml:space="preserve">kongenitalne i neonatalne infekcije / </t>
    </r>
    <r>
      <rPr>
        <i/>
        <sz val="11"/>
        <color theme="1"/>
        <rFont val="Arial"/>
        <family val="2"/>
        <charset val="238"/>
      </rPr>
      <t>congenital and neonatal infections</t>
    </r>
    <r>
      <rPr>
        <sz val="11"/>
        <color theme="1"/>
        <rFont val="Arial"/>
        <family val="2"/>
        <charset val="238"/>
      </rPr>
      <t xml:space="preserve"> (P02.7; P23; P35 - P39) </t>
    </r>
  </si>
  <si>
    <r>
      <t xml:space="preserve">bolesti majke u trudnoći, drugi i nepoznati uzroci / </t>
    </r>
    <r>
      <rPr>
        <i/>
        <sz val="11"/>
        <color theme="1"/>
        <rFont val="Arial"/>
        <family val="2"/>
        <charset val="238"/>
      </rPr>
      <t>maternal disorders in pregnancy, other and unknown causes</t>
    </r>
  </si>
  <si>
    <r>
      <t xml:space="preserve">Ukupno / </t>
    </r>
    <r>
      <rPr>
        <i/>
        <sz val="11"/>
        <color theme="1"/>
        <rFont val="Arial"/>
        <family val="2"/>
        <charset val="238"/>
      </rPr>
      <t>total</t>
    </r>
  </si>
  <si>
    <t>Izvor podataka: prijave poroda i perinatalnih smrti iz zdravstvenih ustanova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</si>
</sst>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/>
  </cellStyleXfs>
  <cellXfs count="23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Border="1"/>
    <xf numFmtId="3" fontId="8" fillId="0" borderId="0" xfId="0" applyNumberFormat="1" applyFont="1" applyBorder="1"/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/>
    <xf numFmtId="0" fontId="10" fillId="0" borderId="0" xfId="0" quotePrefix="1" applyFont="1" applyAlignment="1"/>
    <xf numFmtId="0" fontId="10" fillId="0" borderId="0" xfId="0" applyFont="1" applyAlignment="1">
      <alignment horizontal="left" indent="9"/>
    </xf>
    <xf numFmtId="9" fontId="10" fillId="0" borderId="0" xfId="0" applyNumberFormat="1" applyFont="1"/>
    <xf numFmtId="2" fontId="10" fillId="0" borderId="0" xfId="0" applyNumberFormat="1" applyFont="1"/>
    <xf numFmtId="0" fontId="8" fillId="0" borderId="0" xfId="0" applyNumberFormat="1" applyFont="1" applyFill="1" applyBorder="1"/>
    <xf numFmtId="0" fontId="10" fillId="0" borderId="0" xfId="0" applyFont="1" applyAlignment="1">
      <alignment horizontal="left" indent="13"/>
    </xf>
    <xf numFmtId="3" fontId="10" fillId="0" borderId="0" xfId="0" applyNumberFormat="1" applyFont="1" applyFill="1" applyBorder="1"/>
    <xf numFmtId="9" fontId="10" fillId="0" borderId="0" xfId="0" applyNumberFormat="1" applyFont="1" applyBorder="1"/>
    <xf numFmtId="2" fontId="10" fillId="0" borderId="0" xfId="0" applyNumberFormat="1" applyFont="1" applyFill="1" applyBorder="1"/>
    <xf numFmtId="2" fontId="8" fillId="0" borderId="0" xfId="0" applyNumberFormat="1" applyFont="1" applyFill="1" applyBorder="1"/>
    <xf numFmtId="3" fontId="10" fillId="0" borderId="0" xfId="0" applyNumberFormat="1" applyFont="1" applyFill="1"/>
    <xf numFmtId="2" fontId="10" fillId="0" borderId="0" xfId="0" applyNumberFormat="1" applyFont="1" applyFill="1"/>
    <xf numFmtId="0" fontId="10" fillId="0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/>
    <xf numFmtId="2" fontId="10" fillId="0" borderId="0" xfId="0" applyNumberFormat="1" applyFont="1" applyBorder="1"/>
    <xf numFmtId="0" fontId="9" fillId="0" borderId="0" xfId="0" applyFont="1" applyFill="1" applyBorder="1"/>
    <xf numFmtId="2" fontId="10" fillId="0" borderId="0" xfId="2" applyNumberFormat="1" applyFont="1" applyFill="1" applyBorder="1"/>
    <xf numFmtId="0" fontId="13" fillId="0" borderId="0" xfId="3" applyFont="1" applyFill="1" applyBorder="1" applyAlignment="1">
      <alignment horizontal="left"/>
    </xf>
    <xf numFmtId="0" fontId="14" fillId="0" borderId="0" xfId="1" applyFont="1" applyFill="1" applyBorder="1"/>
    <xf numFmtId="0" fontId="9" fillId="0" borderId="0" xfId="0" applyFont="1" applyAlignment="1">
      <alignment horizontal="right"/>
    </xf>
    <xf numFmtId="1" fontId="8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" fontId="10" fillId="0" borderId="0" xfId="0" applyNumberFormat="1" applyFont="1" applyFill="1"/>
    <xf numFmtId="0" fontId="10" fillId="0" borderId="0" xfId="2" applyFont="1" applyFill="1" applyBorder="1" applyAlignment="1">
      <alignment horizontal="right"/>
    </xf>
    <xf numFmtId="49" fontId="9" fillId="0" borderId="0" xfId="0" applyNumberFormat="1" applyFont="1" applyAlignment="1"/>
    <xf numFmtId="49" fontId="8" fillId="0" borderId="0" xfId="0" applyNumberFormat="1" applyFont="1" applyAlignment="1"/>
    <xf numFmtId="0" fontId="10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4" fontId="10" fillId="0" borderId="0" xfId="2" applyNumberFormat="1" applyFont="1" applyFill="1" applyBorder="1"/>
    <xf numFmtId="3" fontId="8" fillId="0" borderId="0" xfId="0" applyNumberFormat="1" applyFont="1" applyFill="1" applyBorder="1"/>
    <xf numFmtId="2" fontId="12" fillId="0" borderId="0" xfId="0" applyNumberFormat="1" applyFont="1" applyFill="1" applyBorder="1"/>
    <xf numFmtId="3" fontId="0" fillId="0" borderId="0" xfId="0" applyNumberFormat="1" applyFill="1"/>
    <xf numFmtId="2" fontId="0" fillId="0" borderId="0" xfId="0" applyNumberFormat="1" applyFill="1"/>
    <xf numFmtId="0" fontId="10" fillId="0" borderId="0" xfId="0" applyFont="1" applyFill="1" applyBorder="1" applyAlignment="1">
      <alignment horizontal="right"/>
    </xf>
    <xf numFmtId="0" fontId="10" fillId="0" borderId="5" xfId="0" applyFont="1" applyFill="1" applyBorder="1"/>
    <xf numFmtId="3" fontId="10" fillId="0" borderId="5" xfId="0" applyNumberFormat="1" applyFont="1" applyFill="1" applyBorder="1"/>
    <xf numFmtId="0" fontId="16" fillId="0" borderId="5" xfId="4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2" fontId="8" fillId="0" borderId="0" xfId="2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Alignment="1">
      <alignment horizontal="left"/>
    </xf>
    <xf numFmtId="10" fontId="0" fillId="0" borderId="0" xfId="0" applyNumberFormat="1" applyFill="1"/>
    <xf numFmtId="0" fontId="15" fillId="0" borderId="0" xfId="4"/>
    <xf numFmtId="0" fontId="1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0" fillId="0" borderId="10" xfId="0" applyFont="1" applyBorder="1"/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9" fontId="10" fillId="0" borderId="0" xfId="0" applyNumberFormat="1" applyFont="1" applyFill="1"/>
    <xf numFmtId="0" fontId="8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10" fillId="0" borderId="13" xfId="0" applyFont="1" applyBorder="1"/>
    <xf numFmtId="0" fontId="9" fillId="0" borderId="0" xfId="0" applyFont="1" applyAlignment="1">
      <alignment horizontal="left" vertical="center" indent="5"/>
    </xf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9" fontId="10" fillId="0" borderId="0" xfId="0" applyNumberFormat="1" applyFont="1" applyBorder="1" applyAlignment="1">
      <alignment horizontal="center"/>
    </xf>
    <xf numFmtId="3" fontId="10" fillId="0" borderId="3" xfId="0" applyNumberFormat="1" applyFont="1" applyFill="1" applyBorder="1"/>
    <xf numFmtId="3" fontId="16" fillId="0" borderId="5" xfId="4" applyNumberFormat="1" applyFont="1" applyFill="1" applyBorder="1"/>
    <xf numFmtId="9" fontId="8" fillId="0" borderId="0" xfId="0" applyNumberFormat="1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9" fontId="8" fillId="0" borderId="0" xfId="0" applyNumberFormat="1" applyFont="1" applyFill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right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8" fillId="0" borderId="0" xfId="0" applyNumberFormat="1" applyFont="1"/>
    <xf numFmtId="0" fontId="8" fillId="0" borderId="0" xfId="0" applyFont="1" applyFill="1" applyAlignment="1">
      <alignment horizontal="center"/>
    </xf>
    <xf numFmtId="4" fontId="10" fillId="0" borderId="0" xfId="0" applyNumberFormat="1" applyFont="1"/>
    <xf numFmtId="0" fontId="9" fillId="0" borderId="0" xfId="0" applyFont="1" applyAlignment="1">
      <alignment horizontal="center"/>
    </xf>
    <xf numFmtId="9" fontId="8" fillId="0" borderId="0" xfId="0" applyNumberFormat="1" applyFont="1" applyAlignment="1">
      <alignment horizontal="right"/>
    </xf>
    <xf numFmtId="9" fontId="10" fillId="0" borderId="0" xfId="0" applyNumberFormat="1" applyFont="1" applyFill="1" applyBorder="1" applyAlignment="1">
      <alignment horizontal="right"/>
    </xf>
    <xf numFmtId="9" fontId="10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9" fillId="0" borderId="7" xfId="0" applyFont="1" applyBorder="1"/>
    <xf numFmtId="0" fontId="10" fillId="0" borderId="5" xfId="0" applyFont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Border="1"/>
    <xf numFmtId="10" fontId="0" fillId="0" borderId="0" xfId="0" applyNumberFormat="1"/>
    <xf numFmtId="0" fontId="22" fillId="0" borderId="13" xfId="0" applyFont="1" applyBorder="1" applyAlignment="1">
      <alignment horizontal="center" vertical="center"/>
    </xf>
    <xf numFmtId="3" fontId="10" fillId="0" borderId="0" xfId="0" applyNumberFormat="1" applyFont="1" applyFill="1" applyAlignment="1"/>
    <xf numFmtId="9" fontId="10" fillId="0" borderId="0" xfId="0" applyNumberFormat="1" applyFont="1" applyAlignment="1">
      <alignment horizontal="right"/>
    </xf>
    <xf numFmtId="0" fontId="0" fillId="0" borderId="13" xfId="0" applyBorder="1"/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9" fontId="10" fillId="0" borderId="0" xfId="0" applyNumberFormat="1" applyFont="1" applyFill="1" applyBorder="1"/>
    <xf numFmtId="0" fontId="23" fillId="0" borderId="0" xfId="0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15" xfId="0" applyNumberFormat="1" applyFont="1" applyBorder="1"/>
    <xf numFmtId="0" fontId="10" fillId="0" borderId="16" xfId="0" applyNumberFormat="1" applyFont="1" applyBorder="1"/>
    <xf numFmtId="0" fontId="10" fillId="0" borderId="16" xfId="0" applyNumberFormat="1" applyFont="1" applyFill="1" applyBorder="1"/>
    <xf numFmtId="3" fontId="10" fillId="0" borderId="5" xfId="0" applyNumberFormat="1" applyFont="1" applyBorder="1"/>
    <xf numFmtId="3" fontId="8" fillId="0" borderId="8" xfId="0" applyNumberFormat="1" applyFont="1" applyFill="1" applyBorder="1"/>
    <xf numFmtId="3" fontId="10" fillId="0" borderId="16" xfId="0" applyNumberFormat="1" applyFont="1" applyBorder="1"/>
    <xf numFmtId="3" fontId="10" fillId="0" borderId="16" xfId="0" applyNumberFormat="1" applyFont="1" applyFill="1" applyBorder="1"/>
    <xf numFmtId="0" fontId="10" fillId="0" borderId="21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0" xfId="0"/>
    <xf numFmtId="3" fontId="10" fillId="0" borderId="0" xfId="0" applyNumberFormat="1" applyFont="1" applyBorder="1" applyAlignment="1">
      <alignment horizontal="center"/>
    </xf>
    <xf numFmtId="9" fontId="10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/>
    <xf numFmtId="0" fontId="8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0" xfId="0"/>
    <xf numFmtId="0" fontId="10" fillId="0" borderId="5" xfId="0" applyNumberFormat="1" applyFont="1" applyFill="1" applyBorder="1"/>
    <xf numFmtId="0" fontId="10" fillId="0" borderId="5" xfId="0" applyNumberFormat="1" applyFont="1" applyBorder="1"/>
    <xf numFmtId="0" fontId="8" fillId="0" borderId="7" xfId="0" applyFont="1" applyFill="1" applyBorder="1"/>
    <xf numFmtId="3" fontId="8" fillId="0" borderId="7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0" fontId="10" fillId="0" borderId="0" xfId="0" applyNumberFormat="1" applyFont="1"/>
    <xf numFmtId="10" fontId="9" fillId="0" borderId="0" xfId="0" applyNumberFormat="1" applyFont="1"/>
    <xf numFmtId="10" fontId="24" fillId="0" borderId="0" xfId="0" applyNumberFormat="1" applyFont="1" applyAlignment="1">
      <alignment horizontal="right"/>
    </xf>
    <xf numFmtId="0" fontId="9" fillId="0" borderId="0" xfId="0" applyFont="1" applyBorder="1"/>
    <xf numFmtId="0" fontId="0" fillId="0" borderId="0" xfId="0" applyAlignment="1">
      <alignment horizontal="right" vertical="center"/>
    </xf>
    <xf numFmtId="9" fontId="10" fillId="0" borderId="0" xfId="0" applyNumberFormat="1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horizontal="right" vertical="center"/>
    </xf>
    <xf numFmtId="10" fontId="25" fillId="0" borderId="0" xfId="0" applyNumberFormat="1" applyFont="1" applyFill="1" applyBorder="1" applyAlignment="1">
      <alignment horizontal="right" vertical="center"/>
    </xf>
    <xf numFmtId="10" fontId="24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10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10" fontId="20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10" fillId="0" borderId="5" xfId="0" applyFont="1" applyFill="1" applyBorder="1" applyAlignment="1">
      <alignment wrapText="1"/>
    </xf>
    <xf numFmtId="3" fontId="10" fillId="0" borderId="5" xfId="0" applyNumberFormat="1" applyFont="1" applyFill="1" applyBorder="1" applyAlignment="1">
      <alignment vertical="center"/>
    </xf>
    <xf numFmtId="0" fontId="10" fillId="0" borderId="16" xfId="0" applyNumberFormat="1" applyFont="1" applyFill="1" applyBorder="1" applyAlignment="1">
      <alignment vertical="center"/>
    </xf>
    <xf numFmtId="10" fontId="8" fillId="0" borderId="0" xfId="0" applyNumberFormat="1" applyFont="1"/>
    <xf numFmtId="10" fontId="26" fillId="0" borderId="0" xfId="0" applyNumberFormat="1" applyFont="1" applyAlignment="1">
      <alignment horizontal="right"/>
    </xf>
    <xf numFmtId="9" fontId="8" fillId="0" borderId="0" xfId="0" applyNumberFormat="1" applyFont="1" applyBorder="1"/>
    <xf numFmtId="2" fontId="8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13" xfId="0" applyFont="1" applyBorder="1"/>
    <xf numFmtId="0" fontId="20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5">
    <cellStyle name="Dobro" xfId="1" builtinId="26"/>
    <cellStyle name="Loše" xfId="2" builtinId="27"/>
    <cellStyle name="Neutralno" xfId="3" builtinId="28"/>
    <cellStyle name="Normalno 2" xfId="4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9"/>
  <sheetViews>
    <sheetView tabSelected="1" zoomScale="80" zoomScaleNormal="80" workbookViewId="0"/>
  </sheetViews>
  <sheetFormatPr defaultRowHeight="15"/>
  <cols>
    <col min="1" max="1" width="59.5703125" style="2" customWidth="1"/>
    <col min="2" max="2" width="16.42578125" style="2" customWidth="1"/>
    <col min="3" max="5" width="15.7109375" style="2" customWidth="1"/>
    <col min="6" max="6" width="19.85546875" style="2" customWidth="1"/>
    <col min="7" max="7" width="20.7109375" style="2" customWidth="1"/>
    <col min="8" max="8" width="15.85546875" style="12" customWidth="1"/>
    <col min="9" max="21" width="9.140625" style="12"/>
    <col min="22" max="16384" width="9.140625" style="2"/>
  </cols>
  <sheetData>
    <row r="1" spans="1:26">
      <c r="A1" s="10" t="s">
        <v>49</v>
      </c>
      <c r="B1" s="10" t="s">
        <v>128</v>
      </c>
      <c r="C1" s="11"/>
      <c r="D1" s="12"/>
      <c r="E1" s="12"/>
      <c r="F1" s="12"/>
      <c r="G1" s="12"/>
      <c r="V1" s="12"/>
      <c r="W1" s="12"/>
      <c r="X1" s="12"/>
      <c r="Y1" s="12"/>
      <c r="Z1" s="12"/>
    </row>
    <row r="2" spans="1:26">
      <c r="A2" s="12"/>
      <c r="B2" s="14" t="s">
        <v>255</v>
      </c>
      <c r="C2" s="12"/>
      <c r="D2" s="12"/>
      <c r="E2" s="12"/>
      <c r="F2" s="12"/>
      <c r="G2" s="12"/>
      <c r="V2" s="12"/>
      <c r="W2" s="12"/>
      <c r="X2" s="12"/>
      <c r="Y2" s="12"/>
      <c r="Z2" s="12"/>
    </row>
    <row r="3" spans="1:26" s="9" customFormat="1" ht="15.75" thickBot="1">
      <c r="A3" s="17"/>
      <c r="B3" s="17"/>
      <c r="C3" s="17"/>
      <c r="D3" s="17"/>
      <c r="E3" s="17"/>
      <c r="F3" s="17"/>
      <c r="G3" s="17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9" customFormat="1" ht="31.5" customHeight="1" thickBot="1">
      <c r="A4" s="6"/>
      <c r="B4" s="5"/>
      <c r="C4" s="5"/>
      <c r="D4" s="5"/>
      <c r="E4" s="5"/>
      <c r="F4" s="222" t="s">
        <v>156</v>
      </c>
      <c r="G4" s="2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45.75" customHeight="1">
      <c r="A5" s="185" t="s">
        <v>118</v>
      </c>
      <c r="B5" s="188" t="s">
        <v>134</v>
      </c>
      <c r="C5" s="188" t="s">
        <v>151</v>
      </c>
      <c r="D5" s="188" t="s">
        <v>152</v>
      </c>
      <c r="E5" s="188" t="s">
        <v>153</v>
      </c>
      <c r="F5" s="186" t="s">
        <v>154</v>
      </c>
      <c r="G5" s="186" t="s">
        <v>155</v>
      </c>
      <c r="H5" s="17"/>
      <c r="V5" s="12"/>
      <c r="W5" s="12"/>
      <c r="X5" s="12"/>
      <c r="Y5" s="12"/>
      <c r="Z5" s="12"/>
    </row>
    <row r="6" spans="1:26" ht="60" customHeight="1">
      <c r="A6" s="189" t="s">
        <v>117</v>
      </c>
      <c r="B6" s="187" t="s">
        <v>83</v>
      </c>
      <c r="C6" s="187" t="s">
        <v>84</v>
      </c>
      <c r="D6" s="187" t="s">
        <v>12</v>
      </c>
      <c r="E6" s="187" t="s">
        <v>89</v>
      </c>
      <c r="F6" s="187" t="s">
        <v>85</v>
      </c>
      <c r="G6" s="187" t="s">
        <v>157</v>
      </c>
      <c r="H6" s="17"/>
      <c r="V6" s="12"/>
      <c r="W6" s="12"/>
      <c r="X6" s="12"/>
      <c r="Y6" s="12"/>
      <c r="Z6" s="12"/>
    </row>
    <row r="7" spans="1:26">
      <c r="A7" s="80" t="s">
        <v>95</v>
      </c>
      <c r="B7" s="81">
        <v>115</v>
      </c>
      <c r="C7" s="81">
        <v>115</v>
      </c>
      <c r="D7" s="163">
        <v>115</v>
      </c>
      <c r="E7" s="81">
        <v>0</v>
      </c>
      <c r="F7" s="81">
        <v>0</v>
      </c>
      <c r="G7" s="118">
        <v>0</v>
      </c>
      <c r="H7" s="50"/>
      <c r="I7" s="16"/>
      <c r="V7" s="12"/>
      <c r="W7" s="12"/>
      <c r="X7" s="12"/>
      <c r="Y7" s="12"/>
      <c r="Z7" s="12"/>
    </row>
    <row r="8" spans="1:26">
      <c r="A8" s="80" t="s">
        <v>94</v>
      </c>
      <c r="B8" s="81">
        <v>21</v>
      </c>
      <c r="C8" s="81">
        <v>21</v>
      </c>
      <c r="D8" s="164">
        <v>21</v>
      </c>
      <c r="E8" s="81">
        <v>0</v>
      </c>
      <c r="F8" s="81">
        <v>0</v>
      </c>
      <c r="G8" s="81">
        <v>0</v>
      </c>
      <c r="H8" s="50"/>
      <c r="I8" s="16"/>
      <c r="V8" s="12"/>
      <c r="W8" s="12"/>
      <c r="X8" s="12"/>
      <c r="Y8" s="12"/>
      <c r="Z8" s="12"/>
    </row>
    <row r="9" spans="1:26">
      <c r="A9" s="80" t="s">
        <v>68</v>
      </c>
      <c r="B9" s="81">
        <v>2137</v>
      </c>
      <c r="C9" s="81">
        <v>2179</v>
      </c>
      <c r="D9" s="168">
        <v>2174</v>
      </c>
      <c r="E9" s="81">
        <v>5</v>
      </c>
      <c r="F9" s="81">
        <v>1</v>
      </c>
      <c r="G9" s="81">
        <v>0</v>
      </c>
      <c r="H9" s="50"/>
      <c r="I9" s="16"/>
      <c r="V9" s="12"/>
      <c r="W9" s="12"/>
      <c r="X9" s="12"/>
      <c r="Y9" s="12"/>
      <c r="Z9" s="12"/>
    </row>
    <row r="10" spans="1:26">
      <c r="A10" s="80" t="s">
        <v>69</v>
      </c>
      <c r="B10" s="81">
        <v>3054</v>
      </c>
      <c r="C10" s="81">
        <v>3115</v>
      </c>
      <c r="D10" s="168">
        <v>3103</v>
      </c>
      <c r="E10" s="81">
        <v>12</v>
      </c>
      <c r="F10" s="81">
        <v>3</v>
      </c>
      <c r="G10" s="81">
        <v>3</v>
      </c>
      <c r="H10" s="50"/>
      <c r="I10" s="16"/>
      <c r="V10" s="12"/>
      <c r="W10" s="12"/>
      <c r="X10" s="12"/>
      <c r="Y10" s="12"/>
      <c r="Z10" s="12"/>
    </row>
    <row r="11" spans="1:26" s="3" customFormat="1">
      <c r="A11" s="80" t="s">
        <v>70</v>
      </c>
      <c r="B11" s="81">
        <v>1926</v>
      </c>
      <c r="C11" s="81">
        <v>1979</v>
      </c>
      <c r="D11" s="169">
        <v>1970</v>
      </c>
      <c r="E11" s="81">
        <v>9</v>
      </c>
      <c r="F11" s="81">
        <v>12</v>
      </c>
      <c r="G11" s="81">
        <v>5</v>
      </c>
      <c r="H11" s="50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>
      <c r="A12" s="80" t="s">
        <v>71</v>
      </c>
      <c r="B12" s="81">
        <v>2336</v>
      </c>
      <c r="C12" s="81">
        <v>2378</v>
      </c>
      <c r="D12" s="169">
        <v>2371</v>
      </c>
      <c r="E12" s="81">
        <v>7</v>
      </c>
      <c r="F12" s="81">
        <v>7</v>
      </c>
      <c r="G12" s="81">
        <v>5</v>
      </c>
      <c r="H12" s="50"/>
      <c r="I12" s="16"/>
      <c r="V12" s="12"/>
      <c r="W12" s="12"/>
      <c r="X12" s="12"/>
      <c r="Y12" s="12"/>
      <c r="Z12" s="12"/>
    </row>
    <row r="13" spans="1:26">
      <c r="A13" s="80" t="s">
        <v>148</v>
      </c>
      <c r="B13" s="81">
        <v>2781</v>
      </c>
      <c r="C13" s="81">
        <v>2846</v>
      </c>
      <c r="D13" s="168">
        <v>2833</v>
      </c>
      <c r="E13" s="81">
        <v>13</v>
      </c>
      <c r="F13" s="81">
        <v>9</v>
      </c>
      <c r="G13" s="81">
        <v>2</v>
      </c>
      <c r="H13" s="50"/>
      <c r="I13" s="16"/>
      <c r="V13" s="12"/>
      <c r="W13" s="12"/>
      <c r="X13" s="12"/>
      <c r="Y13" s="12"/>
      <c r="Z13" s="12"/>
    </row>
    <row r="14" spans="1:26">
      <c r="A14" s="80" t="s">
        <v>72</v>
      </c>
      <c r="B14" s="81">
        <v>4170</v>
      </c>
      <c r="C14" s="81">
        <v>4271</v>
      </c>
      <c r="D14" s="169">
        <v>4251</v>
      </c>
      <c r="E14" s="81">
        <v>20</v>
      </c>
      <c r="F14" s="81">
        <v>17</v>
      </c>
      <c r="G14" s="81">
        <v>4</v>
      </c>
      <c r="H14" s="50"/>
      <c r="I14" s="16"/>
      <c r="V14" s="12"/>
      <c r="W14" s="12"/>
      <c r="X14" s="12"/>
      <c r="Y14" s="12"/>
      <c r="Z14" s="12"/>
    </row>
    <row r="15" spans="1:26">
      <c r="A15" s="80" t="s">
        <v>73</v>
      </c>
      <c r="B15" s="81">
        <v>3125</v>
      </c>
      <c r="C15" s="81">
        <v>3225</v>
      </c>
      <c r="D15" s="169">
        <v>3202</v>
      </c>
      <c r="E15" s="81">
        <v>23</v>
      </c>
      <c r="F15" s="81">
        <v>17</v>
      </c>
      <c r="G15" s="81">
        <v>13</v>
      </c>
      <c r="H15" s="50"/>
      <c r="I15" s="16"/>
      <c r="V15" s="12"/>
      <c r="W15" s="12"/>
      <c r="X15" s="12"/>
      <c r="Y15" s="12"/>
      <c r="Z15" s="12"/>
    </row>
    <row r="16" spans="1:26">
      <c r="A16" s="80" t="s">
        <v>147</v>
      </c>
      <c r="B16" s="81">
        <v>390</v>
      </c>
      <c r="C16" s="81">
        <v>390</v>
      </c>
      <c r="D16" s="164">
        <v>389</v>
      </c>
      <c r="E16" s="81">
        <v>1</v>
      </c>
      <c r="F16" s="81">
        <v>0</v>
      </c>
      <c r="G16" s="166">
        <v>0</v>
      </c>
      <c r="H16" s="50"/>
      <c r="I16" s="16"/>
      <c r="V16" s="12"/>
      <c r="W16" s="12"/>
      <c r="X16" s="12"/>
      <c r="Y16" s="12"/>
      <c r="Z16" s="12"/>
    </row>
    <row r="17" spans="1:26">
      <c r="A17" s="80" t="s">
        <v>119</v>
      </c>
      <c r="B17" s="81">
        <v>743</v>
      </c>
      <c r="C17" s="81">
        <v>749</v>
      </c>
      <c r="D17" s="165">
        <v>747</v>
      </c>
      <c r="E17" s="81">
        <v>2</v>
      </c>
      <c r="F17" s="81">
        <v>2</v>
      </c>
      <c r="G17" s="81">
        <v>1</v>
      </c>
      <c r="H17" s="50"/>
      <c r="I17" s="16"/>
      <c r="V17" s="12"/>
      <c r="W17" s="12"/>
      <c r="X17" s="12"/>
      <c r="Y17" s="12"/>
      <c r="Z17" s="12"/>
    </row>
    <row r="18" spans="1:26">
      <c r="A18" s="80" t="s">
        <v>57</v>
      </c>
      <c r="B18" s="81">
        <v>985</v>
      </c>
      <c r="C18" s="81">
        <v>997</v>
      </c>
      <c r="D18" s="165">
        <v>995</v>
      </c>
      <c r="E18" s="81">
        <v>2</v>
      </c>
      <c r="F18" s="81">
        <v>5</v>
      </c>
      <c r="G18" s="81">
        <v>1</v>
      </c>
      <c r="H18" s="50"/>
      <c r="I18" s="16"/>
      <c r="V18" s="12"/>
      <c r="W18" s="12"/>
      <c r="X18" s="12"/>
      <c r="Y18" s="12"/>
      <c r="Z18" s="12"/>
    </row>
    <row r="19" spans="1:26">
      <c r="A19" s="80" t="s">
        <v>55</v>
      </c>
      <c r="B19" s="81">
        <v>793</v>
      </c>
      <c r="C19" s="81">
        <v>800</v>
      </c>
      <c r="D19" s="165">
        <v>796</v>
      </c>
      <c r="E19" s="81">
        <v>4</v>
      </c>
      <c r="F19" s="81">
        <v>1</v>
      </c>
      <c r="G19" s="81">
        <v>2</v>
      </c>
      <c r="H19" s="50"/>
      <c r="I19" s="16"/>
      <c r="V19" s="12"/>
      <c r="W19" s="12"/>
      <c r="X19" s="12"/>
      <c r="Y19" s="12"/>
      <c r="Z19" s="12"/>
    </row>
    <row r="20" spans="1:26">
      <c r="A20" s="80" t="s">
        <v>56</v>
      </c>
      <c r="B20" s="81">
        <v>579</v>
      </c>
      <c r="C20" s="81">
        <v>584</v>
      </c>
      <c r="D20" s="165">
        <v>583</v>
      </c>
      <c r="E20" s="81">
        <v>1</v>
      </c>
      <c r="F20" s="81">
        <v>1</v>
      </c>
      <c r="G20" s="81">
        <v>1</v>
      </c>
      <c r="H20" s="50"/>
      <c r="I20" s="16"/>
      <c r="V20" s="12"/>
      <c r="W20" s="12"/>
      <c r="X20" s="12"/>
      <c r="Y20" s="12"/>
      <c r="Z20" s="12"/>
    </row>
    <row r="21" spans="1:26">
      <c r="A21" s="80" t="s">
        <v>58</v>
      </c>
      <c r="B21" s="81">
        <v>880</v>
      </c>
      <c r="C21" s="81">
        <v>895</v>
      </c>
      <c r="D21" s="165">
        <v>892</v>
      </c>
      <c r="E21" s="81">
        <v>3</v>
      </c>
      <c r="F21" s="81">
        <v>1</v>
      </c>
      <c r="G21" s="81">
        <v>0</v>
      </c>
      <c r="H21" s="50"/>
      <c r="I21" s="16"/>
      <c r="V21" s="12"/>
      <c r="W21" s="12"/>
      <c r="X21" s="12"/>
      <c r="Y21" s="12"/>
      <c r="Z21" s="12"/>
    </row>
    <row r="22" spans="1:26">
      <c r="A22" s="80" t="s">
        <v>59</v>
      </c>
      <c r="B22" s="81">
        <v>257</v>
      </c>
      <c r="C22" s="81">
        <v>259</v>
      </c>
      <c r="D22" s="165">
        <v>257</v>
      </c>
      <c r="E22" s="81">
        <v>2</v>
      </c>
      <c r="F22" s="81">
        <v>0</v>
      </c>
      <c r="G22" s="81">
        <v>0</v>
      </c>
      <c r="H22" s="50"/>
      <c r="I22" s="16"/>
      <c r="V22" s="12"/>
      <c r="W22" s="12"/>
      <c r="X22" s="12"/>
      <c r="Y22" s="12"/>
      <c r="Z22" s="12"/>
    </row>
    <row r="23" spans="1:26">
      <c r="A23" s="82" t="s">
        <v>144</v>
      </c>
      <c r="B23" s="81">
        <v>133</v>
      </c>
      <c r="C23" s="81">
        <v>135</v>
      </c>
      <c r="D23" s="165">
        <v>134</v>
      </c>
      <c r="E23" s="119">
        <v>1</v>
      </c>
      <c r="F23" s="81">
        <v>1</v>
      </c>
      <c r="G23" s="81">
        <v>0</v>
      </c>
      <c r="H23" s="50"/>
      <c r="I23" s="16"/>
      <c r="V23" s="12"/>
      <c r="W23" s="12"/>
      <c r="X23" s="12"/>
      <c r="Y23" s="12"/>
      <c r="Z23" s="12"/>
    </row>
    <row r="24" spans="1:26">
      <c r="A24" s="82" t="s">
        <v>60</v>
      </c>
      <c r="B24" s="81">
        <v>792</v>
      </c>
      <c r="C24" s="81">
        <v>803</v>
      </c>
      <c r="D24" s="165">
        <v>798</v>
      </c>
      <c r="E24" s="119">
        <v>5</v>
      </c>
      <c r="F24" s="81">
        <v>2</v>
      </c>
      <c r="G24" s="81">
        <v>0</v>
      </c>
      <c r="H24" s="50"/>
      <c r="I24" s="16"/>
      <c r="V24" s="12"/>
      <c r="W24" s="12"/>
      <c r="X24" s="12"/>
      <c r="Y24" s="12"/>
      <c r="Z24" s="12"/>
    </row>
    <row r="25" spans="1:26" s="9" customFormat="1">
      <c r="A25" s="82" t="s">
        <v>61</v>
      </c>
      <c r="B25" s="81">
        <v>300</v>
      </c>
      <c r="C25" s="81">
        <v>303</v>
      </c>
      <c r="D25" s="165">
        <v>303</v>
      </c>
      <c r="E25" s="119">
        <v>0</v>
      </c>
      <c r="F25" s="81">
        <v>0</v>
      </c>
      <c r="G25" s="81">
        <v>0</v>
      </c>
      <c r="H25" s="50"/>
      <c r="I25" s="1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82" t="s">
        <v>62</v>
      </c>
      <c r="B26" s="81">
        <v>1429</v>
      </c>
      <c r="C26" s="81">
        <v>1453</v>
      </c>
      <c r="D26" s="169">
        <v>1448</v>
      </c>
      <c r="E26" s="119">
        <v>5</v>
      </c>
      <c r="F26" s="81">
        <v>5</v>
      </c>
      <c r="G26" s="81">
        <v>0</v>
      </c>
      <c r="H26" s="50"/>
      <c r="I26" s="16"/>
      <c r="V26" s="12"/>
      <c r="W26" s="12"/>
      <c r="X26" s="12"/>
      <c r="Y26" s="12"/>
      <c r="Z26" s="12"/>
    </row>
    <row r="27" spans="1:26">
      <c r="A27" s="82" t="s">
        <v>150</v>
      </c>
      <c r="B27" s="81">
        <v>636</v>
      </c>
      <c r="C27" s="81">
        <v>645</v>
      </c>
      <c r="D27" s="165">
        <v>645</v>
      </c>
      <c r="E27" s="119">
        <v>0</v>
      </c>
      <c r="F27" s="81">
        <v>0</v>
      </c>
      <c r="G27" s="81">
        <v>0</v>
      </c>
      <c r="H27" s="50"/>
      <c r="I27" s="16"/>
      <c r="V27" s="12"/>
      <c r="W27" s="12"/>
      <c r="X27" s="12"/>
      <c r="Y27" s="12"/>
      <c r="Z27" s="12"/>
    </row>
    <row r="28" spans="1:26">
      <c r="A28" s="82" t="s">
        <v>63</v>
      </c>
      <c r="B28" s="81">
        <v>1316</v>
      </c>
      <c r="C28" s="81">
        <v>1332</v>
      </c>
      <c r="D28" s="169">
        <v>1326</v>
      </c>
      <c r="E28" s="119">
        <v>6</v>
      </c>
      <c r="F28" s="81">
        <v>1</v>
      </c>
      <c r="G28" s="81">
        <v>2</v>
      </c>
      <c r="H28" s="50"/>
      <c r="I28" s="16"/>
      <c r="V28" s="12"/>
      <c r="W28" s="12"/>
      <c r="X28" s="12"/>
      <c r="Y28" s="12"/>
      <c r="Z28" s="12"/>
    </row>
    <row r="29" spans="1:26">
      <c r="A29" s="82" t="s">
        <v>64</v>
      </c>
      <c r="B29" s="81">
        <v>610</v>
      </c>
      <c r="C29" s="81">
        <v>617</v>
      </c>
      <c r="D29" s="181">
        <v>617</v>
      </c>
      <c r="E29" s="119">
        <v>0</v>
      </c>
      <c r="F29" s="81">
        <v>0</v>
      </c>
      <c r="G29" s="81">
        <v>0</v>
      </c>
      <c r="H29" s="50"/>
      <c r="I29" s="16"/>
      <c r="V29" s="12"/>
      <c r="W29" s="12"/>
      <c r="X29" s="12"/>
      <c r="Y29" s="12"/>
      <c r="Z29" s="12"/>
    </row>
    <row r="30" spans="1:26">
      <c r="A30" s="80" t="s">
        <v>65</v>
      </c>
      <c r="B30" s="81">
        <v>850</v>
      </c>
      <c r="C30" s="81">
        <v>861</v>
      </c>
      <c r="D30" s="181">
        <v>858</v>
      </c>
      <c r="E30" s="81">
        <v>3</v>
      </c>
      <c r="F30" s="81">
        <v>1</v>
      </c>
      <c r="G30" s="81">
        <v>0</v>
      </c>
      <c r="H30" s="50"/>
      <c r="I30" s="16"/>
      <c r="V30" s="12"/>
      <c r="W30" s="12"/>
      <c r="X30" s="12"/>
      <c r="Y30" s="12"/>
      <c r="Z30" s="12"/>
    </row>
    <row r="31" spans="1:26">
      <c r="A31" s="80" t="s">
        <v>66</v>
      </c>
      <c r="B31" s="81">
        <v>1487</v>
      </c>
      <c r="C31" s="81">
        <v>1508</v>
      </c>
      <c r="D31" s="81">
        <v>1505</v>
      </c>
      <c r="E31" s="81">
        <v>3</v>
      </c>
      <c r="F31" s="81">
        <v>2</v>
      </c>
      <c r="G31" s="81">
        <v>0</v>
      </c>
      <c r="H31" s="50"/>
      <c r="I31" s="16"/>
      <c r="V31" s="12"/>
      <c r="W31" s="12"/>
      <c r="X31" s="12"/>
      <c r="Y31" s="12"/>
      <c r="Z31" s="12"/>
    </row>
    <row r="32" spans="1:26">
      <c r="A32" s="80" t="s">
        <v>46</v>
      </c>
      <c r="B32" s="81">
        <v>147</v>
      </c>
      <c r="C32" s="81">
        <v>147</v>
      </c>
      <c r="D32" s="181">
        <v>146</v>
      </c>
      <c r="E32" s="81">
        <v>1</v>
      </c>
      <c r="F32" s="81">
        <v>0</v>
      </c>
      <c r="G32" s="81">
        <v>0</v>
      </c>
      <c r="H32" s="50"/>
      <c r="V32" s="12"/>
      <c r="W32" s="12"/>
      <c r="X32" s="12"/>
      <c r="Y32" s="12"/>
      <c r="Z32" s="12"/>
    </row>
    <row r="33" spans="1:21" s="6" customFormat="1">
      <c r="A33" s="82" t="s">
        <v>149</v>
      </c>
      <c r="B33" s="81">
        <v>415</v>
      </c>
      <c r="C33" s="81">
        <v>415</v>
      </c>
      <c r="D33" s="181">
        <v>414</v>
      </c>
      <c r="E33" s="119">
        <v>1</v>
      </c>
      <c r="F33" s="81">
        <v>1</v>
      </c>
      <c r="G33" s="81">
        <v>0</v>
      </c>
      <c r="H33" s="5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6" customFormat="1">
      <c r="A34" s="80" t="s">
        <v>67</v>
      </c>
      <c r="B34" s="81">
        <v>490</v>
      </c>
      <c r="C34" s="81">
        <v>496</v>
      </c>
      <c r="D34" s="182">
        <v>493</v>
      </c>
      <c r="E34" s="81">
        <v>3</v>
      </c>
      <c r="F34" s="81">
        <v>0</v>
      </c>
      <c r="G34" s="166">
        <v>0</v>
      </c>
      <c r="H34" s="5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>
      <c r="A35" s="80" t="s">
        <v>145</v>
      </c>
      <c r="B35" s="81">
        <v>437</v>
      </c>
      <c r="C35" s="81">
        <v>444</v>
      </c>
      <c r="D35" s="182">
        <v>443</v>
      </c>
      <c r="E35" s="81">
        <v>1</v>
      </c>
      <c r="F35" s="81">
        <v>0</v>
      </c>
      <c r="G35" s="166">
        <v>0</v>
      </c>
      <c r="H35" s="50"/>
    </row>
    <row r="36" spans="1:21">
      <c r="A36" s="80" t="s">
        <v>146</v>
      </c>
      <c r="B36" s="81">
        <v>690</v>
      </c>
      <c r="C36" s="81">
        <v>695</v>
      </c>
      <c r="D36" s="182">
        <v>691</v>
      </c>
      <c r="E36" s="81">
        <v>4</v>
      </c>
      <c r="F36" s="81">
        <v>0</v>
      </c>
      <c r="G36" s="166">
        <v>0</v>
      </c>
      <c r="H36" s="50"/>
    </row>
    <row r="37" spans="1:21">
      <c r="A37" s="80" t="s">
        <v>141</v>
      </c>
      <c r="B37" s="81">
        <v>1120</v>
      </c>
      <c r="C37" s="81">
        <v>1134</v>
      </c>
      <c r="D37" s="166">
        <v>1128</v>
      </c>
      <c r="E37" s="81">
        <v>6</v>
      </c>
      <c r="F37" s="81">
        <v>2</v>
      </c>
      <c r="G37" s="166">
        <v>3</v>
      </c>
      <c r="H37" s="50"/>
    </row>
    <row r="38" spans="1:21" s="9" customFormat="1">
      <c r="A38" s="80" t="s">
        <v>142</v>
      </c>
      <c r="B38" s="81">
        <v>506</v>
      </c>
      <c r="C38" s="81">
        <v>511</v>
      </c>
      <c r="D38" s="182">
        <v>510</v>
      </c>
      <c r="E38" s="81">
        <v>1</v>
      </c>
      <c r="F38" s="81">
        <v>0</v>
      </c>
      <c r="G38" s="166">
        <v>0</v>
      </c>
      <c r="H38" s="5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9" customFormat="1" ht="29.25">
      <c r="A39" s="210" t="s">
        <v>143</v>
      </c>
      <c r="B39" s="211">
        <v>8</v>
      </c>
      <c r="C39" s="211">
        <v>8</v>
      </c>
      <c r="D39" s="212">
        <v>8</v>
      </c>
      <c r="E39" s="211">
        <v>0</v>
      </c>
      <c r="F39" s="211">
        <v>0</v>
      </c>
      <c r="G39" s="211">
        <v>0</v>
      </c>
      <c r="H39" s="50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>
      <c r="A40" s="183" t="s">
        <v>50</v>
      </c>
      <c r="B40" s="167">
        <f t="shared" ref="B40:G40" si="0">SUM(B7:B39)</f>
        <v>35658</v>
      </c>
      <c r="C40" s="167">
        <f t="shared" si="0"/>
        <v>36310</v>
      </c>
      <c r="D40" s="167">
        <f t="shared" si="0"/>
        <v>36166</v>
      </c>
      <c r="E40" s="167">
        <f t="shared" si="0"/>
        <v>144</v>
      </c>
      <c r="F40" s="167">
        <f t="shared" si="0"/>
        <v>91</v>
      </c>
      <c r="G40" s="184">
        <f t="shared" si="0"/>
        <v>42</v>
      </c>
      <c r="H40" s="50"/>
    </row>
    <row r="41" spans="1:21">
      <c r="A41" s="17"/>
      <c r="B41" s="8"/>
      <c r="C41" s="8"/>
      <c r="D41" s="8"/>
      <c r="E41" s="8"/>
      <c r="F41" s="8"/>
      <c r="G41" s="8"/>
    </row>
    <row r="42" spans="1:21">
      <c r="A42" s="11" t="s">
        <v>164</v>
      </c>
      <c r="B42" s="11"/>
      <c r="C42" s="8"/>
      <c r="D42" s="8"/>
      <c r="E42" s="8"/>
      <c r="F42" s="72"/>
      <c r="G42" s="8"/>
    </row>
    <row r="43" spans="1:21">
      <c r="A43" s="11" t="s">
        <v>165</v>
      </c>
      <c r="B43" s="39"/>
      <c r="C43" s="12"/>
      <c r="D43" s="12"/>
      <c r="E43" s="12"/>
      <c r="F43" s="12"/>
      <c r="G43" s="12"/>
    </row>
    <row r="44" spans="1:21">
      <c r="A44" s="12"/>
      <c r="B44" s="33"/>
      <c r="C44" s="12"/>
      <c r="D44" s="12"/>
      <c r="E44" s="12"/>
      <c r="F44" s="12"/>
      <c r="G44" s="12"/>
    </row>
    <row r="45" spans="1:21">
      <c r="A45" s="12"/>
      <c r="B45" s="12"/>
      <c r="C45" s="12"/>
      <c r="D45" s="12"/>
      <c r="E45" s="12"/>
      <c r="F45" s="12"/>
      <c r="G45" s="12"/>
    </row>
    <row r="46" spans="1:21">
      <c r="A46" s="12"/>
      <c r="B46" s="12"/>
      <c r="C46" s="12"/>
      <c r="D46" s="12"/>
      <c r="E46" s="12"/>
      <c r="F46" s="12"/>
      <c r="G46" s="12"/>
    </row>
    <row r="47" spans="1:21">
      <c r="A47" s="12"/>
      <c r="B47" s="12"/>
      <c r="C47" s="12"/>
      <c r="D47" s="12"/>
      <c r="E47" s="12"/>
      <c r="F47" s="12"/>
      <c r="G47" s="12"/>
    </row>
    <row r="48" spans="1:21">
      <c r="A48" s="12"/>
      <c r="B48" s="12"/>
      <c r="C48" s="12"/>
      <c r="D48" s="12"/>
      <c r="E48" s="12"/>
      <c r="F48" s="12"/>
      <c r="G48" s="12"/>
    </row>
    <row r="49" spans="1:8">
      <c r="A49" s="12"/>
      <c r="B49" s="12"/>
      <c r="C49" s="12"/>
      <c r="D49" s="12"/>
      <c r="E49" s="12"/>
      <c r="F49" s="12"/>
      <c r="G49" s="12"/>
    </row>
    <row r="50" spans="1:8">
      <c r="A50" s="12"/>
      <c r="B50" s="12"/>
      <c r="C50" s="12"/>
      <c r="D50" s="12"/>
      <c r="E50" s="12"/>
      <c r="F50" s="12"/>
      <c r="G50" s="12"/>
    </row>
    <row r="51" spans="1:8">
      <c r="A51" s="12"/>
      <c r="B51" s="12"/>
      <c r="C51" s="12"/>
      <c r="D51" s="12"/>
      <c r="E51" s="12"/>
      <c r="F51" s="12"/>
      <c r="G51" s="12"/>
    </row>
    <row r="52" spans="1:8">
      <c r="A52" s="12"/>
      <c r="B52" s="12"/>
      <c r="C52" s="12"/>
      <c r="D52" s="12"/>
      <c r="E52" s="12"/>
      <c r="F52" s="12"/>
      <c r="G52" s="12"/>
    </row>
    <row r="53" spans="1:8">
      <c r="A53" s="12"/>
      <c r="B53" s="12"/>
      <c r="C53" s="12"/>
      <c r="D53" s="12"/>
      <c r="E53" s="12"/>
      <c r="F53" s="12"/>
      <c r="G53" s="12"/>
    </row>
    <row r="54" spans="1:8">
      <c r="A54" s="12"/>
      <c r="B54" s="12"/>
      <c r="C54" s="12"/>
      <c r="D54" s="12"/>
      <c r="E54" s="12"/>
      <c r="F54" s="12"/>
      <c r="G54" s="12"/>
    </row>
    <row r="60" spans="1:8">
      <c r="A60" s="6"/>
      <c r="B60" s="6"/>
      <c r="C60" s="6"/>
      <c r="D60" s="6"/>
      <c r="E60" s="6"/>
      <c r="F60" s="6"/>
      <c r="G60" s="6"/>
      <c r="H60" s="17"/>
    </row>
    <row r="61" spans="1:8">
      <c r="A61" s="6"/>
      <c r="B61" s="6"/>
      <c r="C61" s="6"/>
      <c r="D61" s="6"/>
      <c r="E61" s="6"/>
      <c r="F61" s="6"/>
      <c r="G61" s="6"/>
      <c r="H61" s="17"/>
    </row>
    <row r="62" spans="1:8">
      <c r="A62" s="23"/>
      <c r="B62" s="24"/>
      <c r="C62" s="24"/>
      <c r="D62" s="24"/>
      <c r="E62" s="6"/>
      <c r="F62" s="6"/>
      <c r="G62" s="6"/>
      <c r="H62" s="17"/>
    </row>
    <row r="63" spans="1:8">
      <c r="A63" s="25"/>
      <c r="B63" s="26"/>
      <c r="C63" s="26"/>
      <c r="D63" s="26"/>
      <c r="E63" s="27"/>
      <c r="F63" s="27"/>
      <c r="G63" s="27"/>
      <c r="H63" s="17"/>
    </row>
    <row r="64" spans="1:8">
      <c r="A64" s="6"/>
      <c r="B64" s="6"/>
      <c r="C64" s="6"/>
      <c r="D64" s="4"/>
      <c r="E64" s="4"/>
      <c r="F64" s="4"/>
      <c r="G64" s="6"/>
      <c r="H64" s="17"/>
    </row>
    <row r="65" spans="1:8">
      <c r="A65" s="5"/>
      <c r="B65" s="5"/>
      <c r="C65" s="6"/>
      <c r="D65" s="4"/>
      <c r="E65" s="4"/>
      <c r="F65" s="4"/>
      <c r="G65" s="6"/>
      <c r="H65" s="17"/>
    </row>
    <row r="66" spans="1:8">
      <c r="A66" s="28"/>
      <c r="B66" s="28"/>
      <c r="C66" s="6"/>
      <c r="D66" s="6"/>
      <c r="E66" s="6"/>
      <c r="F66" s="6"/>
      <c r="G66" s="6"/>
      <c r="H66" s="17"/>
    </row>
    <row r="67" spans="1:8">
      <c r="A67" s="6"/>
      <c r="B67" s="6"/>
      <c r="C67" s="6"/>
      <c r="D67" s="6"/>
      <c r="E67" s="6"/>
      <c r="F67" s="6"/>
      <c r="G67" s="6"/>
      <c r="H67" s="17"/>
    </row>
    <row r="68" spans="1:8">
      <c r="A68" s="7"/>
      <c r="B68" s="6"/>
      <c r="C68" s="6"/>
      <c r="D68" s="6"/>
      <c r="E68" s="6"/>
      <c r="F68" s="6"/>
      <c r="G68" s="6"/>
      <c r="H68" s="17"/>
    </row>
    <row r="69" spans="1:8">
      <c r="A69" s="6"/>
      <c r="B69" s="6"/>
      <c r="C69" s="6"/>
      <c r="D69" s="6"/>
      <c r="E69" s="6"/>
      <c r="F69" s="6"/>
      <c r="G69" s="6"/>
      <c r="H69" s="17"/>
    </row>
  </sheetData>
  <sortState ref="A7:G37">
    <sortCondition ref="A37"/>
  </sortState>
  <mergeCells count="1">
    <mergeCell ref="F4:G4"/>
  </mergeCells>
  <pageMargins left="0.25" right="0.25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4"/>
  <sheetViews>
    <sheetView workbookViewId="0"/>
  </sheetViews>
  <sheetFormatPr defaultRowHeight="15"/>
  <cols>
    <col min="1" max="1" width="22" customWidth="1"/>
    <col min="2" max="2" width="49.5703125" bestFit="1" customWidth="1"/>
    <col min="3" max="3" width="17.7109375" bestFit="1" customWidth="1"/>
  </cols>
  <sheetData>
    <row r="1" spans="1:7">
      <c r="A1" s="108" t="s">
        <v>127</v>
      </c>
      <c r="B1" s="12"/>
      <c r="C1" s="12"/>
    </row>
    <row r="2" spans="1:7">
      <c r="A2" s="22" t="s">
        <v>235</v>
      </c>
      <c r="B2" s="12"/>
      <c r="C2" s="12"/>
    </row>
    <row r="4" spans="1:7">
      <c r="A4" s="125" t="s">
        <v>97</v>
      </c>
      <c r="B4" s="125" t="s">
        <v>104</v>
      </c>
      <c r="C4" s="126" t="s">
        <v>109</v>
      </c>
      <c r="D4" s="127" t="s">
        <v>31</v>
      </c>
    </row>
    <row r="5" spans="1:7">
      <c r="A5" s="128" t="s">
        <v>101</v>
      </c>
      <c r="B5" s="128" t="s">
        <v>236</v>
      </c>
      <c r="C5" s="129" t="s">
        <v>110</v>
      </c>
      <c r="D5" s="130" t="s">
        <v>31</v>
      </c>
    </row>
    <row r="6" spans="1:7">
      <c r="A6" s="12" t="s">
        <v>86</v>
      </c>
      <c r="B6" s="12" t="s">
        <v>239</v>
      </c>
      <c r="C6" s="33">
        <v>27296</v>
      </c>
      <c r="D6" s="12">
        <v>74.27</v>
      </c>
      <c r="G6" s="96"/>
    </row>
    <row r="7" spans="1:7">
      <c r="A7" s="12"/>
      <c r="B7" s="12" t="s">
        <v>237</v>
      </c>
      <c r="C7" s="12">
        <v>418</v>
      </c>
      <c r="D7" s="12">
        <v>1.1399999999999999</v>
      </c>
      <c r="G7" s="96"/>
    </row>
    <row r="8" spans="1:7">
      <c r="A8" s="12"/>
      <c r="B8" s="12" t="s">
        <v>258</v>
      </c>
      <c r="C8" s="12">
        <v>54</v>
      </c>
      <c r="D8" s="12">
        <v>0.15</v>
      </c>
      <c r="G8" s="96"/>
    </row>
    <row r="9" spans="1:7">
      <c r="A9" s="12"/>
      <c r="B9" s="12" t="s">
        <v>111</v>
      </c>
      <c r="C9" s="12">
        <v>5</v>
      </c>
      <c r="D9" s="12">
        <v>0.01</v>
      </c>
      <c r="E9" s="94"/>
      <c r="G9" s="96"/>
    </row>
    <row r="10" spans="1:7">
      <c r="A10" s="12"/>
      <c r="B10" s="12" t="s">
        <v>112</v>
      </c>
      <c r="C10" s="12">
        <v>16</v>
      </c>
      <c r="D10" s="12">
        <v>0.04</v>
      </c>
      <c r="E10" s="94"/>
      <c r="G10" s="96"/>
    </row>
    <row r="11" spans="1:7">
      <c r="A11" s="37"/>
      <c r="B11" s="37" t="s">
        <v>238</v>
      </c>
      <c r="C11" s="66">
        <v>8964</v>
      </c>
      <c r="D11" s="37">
        <v>24.39</v>
      </c>
      <c r="E11" s="94"/>
      <c r="G11" s="96"/>
    </row>
    <row r="12" spans="1:7">
      <c r="A12" s="37"/>
      <c r="B12" s="131" t="s">
        <v>113</v>
      </c>
      <c r="C12" s="66">
        <v>36753</v>
      </c>
      <c r="D12" s="47">
        <v>1</v>
      </c>
      <c r="E12" s="94"/>
    </row>
    <row r="13" spans="1:7" s="8" customFormat="1">
      <c r="A13" s="37"/>
      <c r="B13" s="84"/>
      <c r="C13" s="66"/>
      <c r="D13" s="37"/>
      <c r="E13" s="94"/>
    </row>
    <row r="14" spans="1:7">
      <c r="A14" s="37" t="s">
        <v>106</v>
      </c>
      <c r="B14" s="12" t="s">
        <v>239</v>
      </c>
      <c r="C14" s="66">
        <v>26323</v>
      </c>
      <c r="D14" s="58">
        <f t="shared" ref="D14:D19" si="0">SUM(C14)*100/35986</f>
        <v>73.147890846440276</v>
      </c>
      <c r="E14" s="94"/>
    </row>
    <row r="15" spans="1:7">
      <c r="A15" s="37"/>
      <c r="B15" s="12" t="s">
        <v>237</v>
      </c>
      <c r="C15" s="37">
        <v>491</v>
      </c>
      <c r="D15" s="58">
        <f t="shared" si="0"/>
        <v>1.3644194964708498</v>
      </c>
      <c r="E15" s="94"/>
    </row>
    <row r="16" spans="1:7">
      <c r="A16" s="37"/>
      <c r="B16" s="12" t="s">
        <v>259</v>
      </c>
      <c r="C16" s="37">
        <v>45</v>
      </c>
      <c r="D16" s="58">
        <f t="shared" si="0"/>
        <v>0.12504863002278663</v>
      </c>
      <c r="E16" s="94"/>
    </row>
    <row r="17" spans="1:14">
      <c r="A17" s="37"/>
      <c r="B17" s="12" t="s">
        <v>111</v>
      </c>
      <c r="C17" s="37">
        <v>8</v>
      </c>
      <c r="D17" s="58">
        <f t="shared" si="0"/>
        <v>2.2230867559606515E-2</v>
      </c>
    </row>
    <row r="18" spans="1:14">
      <c r="A18" s="37"/>
      <c r="B18" s="12" t="s">
        <v>112</v>
      </c>
      <c r="C18" s="37">
        <v>0</v>
      </c>
      <c r="D18" s="58">
        <f t="shared" si="0"/>
        <v>0</v>
      </c>
      <c r="G18" s="94"/>
      <c r="H18" s="94"/>
      <c r="I18" s="94"/>
      <c r="J18" s="94"/>
      <c r="K18" s="94"/>
      <c r="L18" s="94"/>
      <c r="M18" s="94"/>
      <c r="N18" s="94"/>
    </row>
    <row r="19" spans="1:14">
      <c r="A19" s="37"/>
      <c r="B19" s="37" t="s">
        <v>238</v>
      </c>
      <c r="C19" s="66">
        <v>9119</v>
      </c>
      <c r="D19" s="58">
        <f t="shared" si="0"/>
        <v>25.340410159506476</v>
      </c>
      <c r="G19" s="94"/>
      <c r="H19" s="94"/>
      <c r="I19" s="94"/>
      <c r="J19" s="94"/>
      <c r="K19" s="94"/>
      <c r="L19" s="94"/>
      <c r="M19" s="94"/>
      <c r="N19" s="94"/>
    </row>
    <row r="20" spans="1:14">
      <c r="A20" s="37"/>
      <c r="B20" s="131" t="s">
        <v>113</v>
      </c>
      <c r="C20" s="66">
        <f>SUM(C14:C19)</f>
        <v>35986</v>
      </c>
      <c r="D20" s="47">
        <v>1</v>
      </c>
      <c r="F20" s="177"/>
      <c r="G20" s="94"/>
      <c r="H20" s="94"/>
      <c r="I20" s="94"/>
      <c r="J20" s="94"/>
      <c r="K20" s="94"/>
      <c r="L20" s="94"/>
      <c r="M20" s="94"/>
      <c r="N20" s="94"/>
    </row>
    <row r="21" spans="1:14">
      <c r="F21" s="177"/>
      <c r="G21" s="94"/>
      <c r="H21" s="94"/>
      <c r="I21" s="94"/>
      <c r="J21" s="94"/>
      <c r="K21" s="94"/>
      <c r="L21" s="94"/>
      <c r="M21" s="94"/>
      <c r="N21" s="94"/>
    </row>
    <row r="22" spans="1:14">
      <c r="A22" s="13" t="s">
        <v>126</v>
      </c>
      <c r="B22" s="12" t="s">
        <v>239</v>
      </c>
      <c r="C22" s="89">
        <v>25550</v>
      </c>
      <c r="D22" s="132">
        <f>SUM(C22)*100/35658</f>
        <v>71.652925009815476</v>
      </c>
      <c r="F22" s="177"/>
      <c r="G22" s="94"/>
      <c r="H22" s="94"/>
      <c r="I22" s="94"/>
      <c r="J22" s="94"/>
      <c r="K22" s="94"/>
      <c r="L22" s="94"/>
      <c r="M22" s="94"/>
      <c r="N22" s="94"/>
    </row>
    <row r="23" spans="1:14">
      <c r="A23" s="12"/>
      <c r="B23" s="12" t="s">
        <v>237</v>
      </c>
      <c r="C23" s="13">
        <v>565</v>
      </c>
      <c r="D23" s="132">
        <f t="shared" ref="D23:D27" si="1">SUM(C23)*100/35658</f>
        <v>1.5844971675360369</v>
      </c>
      <c r="F23" s="177"/>
      <c r="G23" s="94"/>
      <c r="H23" s="94"/>
      <c r="I23" s="94"/>
      <c r="J23" s="94"/>
      <c r="K23" s="94"/>
      <c r="L23" s="94"/>
      <c r="M23" s="94"/>
      <c r="N23" s="94"/>
    </row>
    <row r="24" spans="1:14">
      <c r="A24" s="12"/>
      <c r="B24" s="12" t="s">
        <v>258</v>
      </c>
      <c r="C24" s="13">
        <v>61</v>
      </c>
      <c r="D24" s="132">
        <f t="shared" si="1"/>
        <v>0.17106960569858096</v>
      </c>
      <c r="F24" s="177"/>
      <c r="G24" s="94"/>
      <c r="H24" s="94"/>
      <c r="I24" s="94"/>
      <c r="J24" s="94"/>
      <c r="K24" s="94"/>
      <c r="L24" s="94"/>
      <c r="M24" s="94"/>
      <c r="N24" s="94"/>
    </row>
    <row r="25" spans="1:14">
      <c r="A25" s="12"/>
      <c r="B25" s="12" t="s">
        <v>111</v>
      </c>
      <c r="C25" s="55">
        <v>9</v>
      </c>
      <c r="D25" s="132">
        <f t="shared" si="1"/>
        <v>2.523977788995457E-2</v>
      </c>
      <c r="F25" s="177"/>
      <c r="G25" s="94"/>
      <c r="H25" s="94"/>
      <c r="I25" s="94"/>
      <c r="J25" s="94"/>
      <c r="K25" s="94"/>
      <c r="L25" s="94"/>
      <c r="M25" s="94"/>
      <c r="N25" s="94"/>
    </row>
    <row r="26" spans="1:14">
      <c r="A26" s="12"/>
      <c r="B26" s="12" t="s">
        <v>112</v>
      </c>
      <c r="C26" s="13">
        <v>0</v>
      </c>
      <c r="D26" s="132">
        <f t="shared" si="1"/>
        <v>0</v>
      </c>
      <c r="F26" s="177"/>
      <c r="G26" s="94"/>
      <c r="H26" s="94"/>
      <c r="I26" s="94"/>
      <c r="J26" s="94"/>
      <c r="K26" s="94"/>
      <c r="L26" s="94"/>
      <c r="M26" s="94"/>
      <c r="N26" s="94"/>
    </row>
    <row r="27" spans="1:14">
      <c r="A27" s="12"/>
      <c r="B27" s="37" t="s">
        <v>238</v>
      </c>
      <c r="C27" s="89">
        <v>9473</v>
      </c>
      <c r="D27" s="132">
        <f t="shared" si="1"/>
        <v>26.566268439059957</v>
      </c>
      <c r="F27" s="177"/>
      <c r="G27" s="94"/>
      <c r="H27" s="94"/>
      <c r="I27" s="94"/>
      <c r="J27" s="94"/>
      <c r="K27" s="94"/>
      <c r="L27" s="94"/>
      <c r="M27" s="94"/>
      <c r="N27" s="94"/>
    </row>
    <row r="28" spans="1:14">
      <c r="A28" s="37"/>
      <c r="B28" s="131" t="s">
        <v>113</v>
      </c>
      <c r="C28" s="19">
        <f>SUM(C22:C27)</f>
        <v>35658</v>
      </c>
      <c r="D28" s="215">
        <v>1</v>
      </c>
      <c r="F28" s="177"/>
      <c r="G28" s="94"/>
      <c r="H28" s="94"/>
      <c r="I28" s="94"/>
      <c r="J28" s="94"/>
      <c r="K28" s="94"/>
      <c r="L28" s="94"/>
      <c r="M28" s="94"/>
      <c r="N28" s="94"/>
    </row>
    <row r="29" spans="1:14">
      <c r="A29" s="149"/>
      <c r="F29" s="177"/>
      <c r="G29" s="94"/>
      <c r="H29" s="94"/>
      <c r="I29" s="94"/>
      <c r="J29" s="94"/>
      <c r="K29" s="94"/>
      <c r="L29" s="94"/>
      <c r="M29" s="94"/>
      <c r="N29" s="94"/>
    </row>
    <row r="30" spans="1:14">
      <c r="C30" s="72"/>
      <c r="G30" s="94"/>
      <c r="H30" s="94"/>
      <c r="I30" s="94"/>
      <c r="J30" s="94"/>
      <c r="K30" s="94"/>
      <c r="L30" s="94"/>
      <c r="M30" s="94"/>
      <c r="N30" s="94"/>
    </row>
    <row r="31" spans="1:14">
      <c r="G31" s="94"/>
      <c r="H31" s="94"/>
      <c r="I31" s="94"/>
      <c r="J31" s="94"/>
      <c r="K31" s="94"/>
      <c r="L31" s="94"/>
      <c r="M31" s="94"/>
      <c r="N31" s="94"/>
    </row>
    <row r="32" spans="1:14">
      <c r="G32" s="94"/>
      <c r="H32" s="94"/>
      <c r="I32" s="94"/>
      <c r="J32" s="94"/>
      <c r="K32" s="94"/>
      <c r="L32" s="94"/>
      <c r="M32" s="94"/>
      <c r="N32" s="94"/>
    </row>
    <row r="33" spans="1:14">
      <c r="A33" s="21" t="s">
        <v>2</v>
      </c>
      <c r="B33" s="21" t="s">
        <v>3</v>
      </c>
      <c r="G33" s="94"/>
      <c r="H33" s="94"/>
      <c r="I33" s="94"/>
      <c r="J33" s="94"/>
      <c r="K33" s="94"/>
      <c r="L33" s="94"/>
      <c r="M33" s="94"/>
      <c r="N33" s="94"/>
    </row>
    <row r="34" spans="1:14">
      <c r="A34" s="22" t="s">
        <v>4</v>
      </c>
      <c r="B34" s="22" t="s">
        <v>5</v>
      </c>
      <c r="G34" s="94"/>
      <c r="H34" s="94"/>
      <c r="I34" s="94"/>
      <c r="J34" s="94"/>
      <c r="K34" s="94"/>
      <c r="L34" s="94"/>
      <c r="M34" s="94"/>
      <c r="N34" s="94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"/>
  <cols>
    <col min="1" max="1" width="102.7109375" customWidth="1"/>
    <col min="2" max="2" width="16.28515625" customWidth="1"/>
    <col min="3" max="3" width="8.42578125" customWidth="1"/>
    <col min="4" max="4" width="26.42578125" customWidth="1"/>
    <col min="5" max="5" width="12.5703125" customWidth="1"/>
    <col min="6" max="6" width="22.28515625" customWidth="1"/>
  </cols>
  <sheetData>
    <row r="1" spans="1:9">
      <c r="A1" s="108" t="s">
        <v>135</v>
      </c>
      <c r="B1" s="8"/>
      <c r="C1" s="8"/>
      <c r="D1" s="8"/>
      <c r="E1" s="8"/>
      <c r="F1" s="8"/>
      <c r="G1" s="8"/>
      <c r="H1" s="8"/>
    </row>
    <row r="2" spans="1:9">
      <c r="A2" s="22" t="s">
        <v>136</v>
      </c>
      <c r="B2" s="8"/>
      <c r="C2" s="8"/>
      <c r="D2" s="8"/>
      <c r="E2" s="8"/>
      <c r="F2" s="8"/>
      <c r="G2" s="8"/>
      <c r="H2" s="8"/>
    </row>
    <row r="3" spans="1:9">
      <c r="A3" s="95"/>
      <c r="B3" s="8"/>
      <c r="C3" s="8"/>
      <c r="D3" s="8"/>
      <c r="E3" s="8"/>
      <c r="F3" s="8"/>
      <c r="G3" s="8"/>
      <c r="H3" s="8"/>
    </row>
    <row r="4" spans="1:9">
      <c r="A4" s="231" t="s">
        <v>115</v>
      </c>
      <c r="B4" s="233" t="s">
        <v>114</v>
      </c>
      <c r="C4" s="234"/>
      <c r="D4" s="234"/>
      <c r="E4" s="234"/>
      <c r="F4" s="235"/>
      <c r="G4" s="149"/>
      <c r="H4" s="8"/>
      <c r="I4" s="149"/>
    </row>
    <row r="5" spans="1:9">
      <c r="A5" s="232"/>
      <c r="B5" s="218" t="s">
        <v>122</v>
      </c>
      <c r="C5" s="229" t="s">
        <v>31</v>
      </c>
      <c r="D5" s="217" t="s">
        <v>137</v>
      </c>
      <c r="E5" s="230" t="s">
        <v>31</v>
      </c>
      <c r="F5" s="219" t="s">
        <v>124</v>
      </c>
      <c r="G5" s="149"/>
      <c r="H5" s="8"/>
      <c r="I5" s="149"/>
    </row>
    <row r="6" spans="1:9">
      <c r="A6" s="142" t="s">
        <v>116</v>
      </c>
      <c r="B6" s="220" t="s">
        <v>123</v>
      </c>
      <c r="C6" s="229"/>
      <c r="D6" s="220" t="s">
        <v>138</v>
      </c>
      <c r="E6" s="230"/>
      <c r="F6" s="221" t="s">
        <v>125</v>
      </c>
      <c r="G6" s="59"/>
      <c r="H6" s="8"/>
      <c r="I6" s="149"/>
    </row>
    <row r="7" spans="1:9">
      <c r="A7" s="143" t="s">
        <v>260</v>
      </c>
      <c r="B7" s="147">
        <v>16</v>
      </c>
      <c r="C7" s="171">
        <v>11.111111111111111</v>
      </c>
      <c r="D7" s="147">
        <v>25</v>
      </c>
      <c r="E7" s="146">
        <v>27.472527472527471</v>
      </c>
      <c r="F7" s="170">
        <f>SUM(B7+D7)</f>
        <v>41</v>
      </c>
      <c r="G7" s="149"/>
      <c r="H7" s="8"/>
      <c r="I7" s="149"/>
    </row>
    <row r="8" spans="1:9">
      <c r="A8" s="143" t="s">
        <v>261</v>
      </c>
      <c r="B8" s="144">
        <v>57</v>
      </c>
      <c r="C8" s="171">
        <v>39.583333333333336</v>
      </c>
      <c r="D8" s="144">
        <v>10</v>
      </c>
      <c r="E8" s="146">
        <v>10.989010989010989</v>
      </c>
      <c r="F8" s="170">
        <f t="shared" ref="F8:F12" si="0">SUM(B8+D8)</f>
        <v>67</v>
      </c>
      <c r="G8" s="149"/>
      <c r="H8" s="8"/>
      <c r="I8" s="149"/>
    </row>
    <row r="9" spans="1:9">
      <c r="A9" s="143" t="s">
        <v>262</v>
      </c>
      <c r="B9" s="145">
        <v>20</v>
      </c>
      <c r="C9" s="171">
        <v>13.888888888888889</v>
      </c>
      <c r="D9" s="145">
        <v>1</v>
      </c>
      <c r="E9" s="146">
        <v>1.098901098901099</v>
      </c>
      <c r="F9" s="170">
        <f t="shared" si="0"/>
        <v>21</v>
      </c>
      <c r="G9" s="8"/>
      <c r="H9" s="8"/>
    </row>
    <row r="10" spans="1:9">
      <c r="A10" s="143" t="s">
        <v>263</v>
      </c>
      <c r="B10" s="145">
        <v>0</v>
      </c>
      <c r="C10" s="171">
        <v>0</v>
      </c>
      <c r="D10" s="145">
        <v>31</v>
      </c>
      <c r="E10" s="146">
        <v>34.065934065934066</v>
      </c>
      <c r="F10" s="170">
        <f t="shared" si="0"/>
        <v>31</v>
      </c>
      <c r="G10" s="8"/>
      <c r="H10" s="8"/>
    </row>
    <row r="11" spans="1:9">
      <c r="A11" s="143" t="s">
        <v>264</v>
      </c>
      <c r="B11" s="145">
        <v>20</v>
      </c>
      <c r="C11" s="171">
        <v>13.888888888888889</v>
      </c>
      <c r="D11" s="145">
        <v>17</v>
      </c>
      <c r="E11" s="146">
        <v>18.681318681318682</v>
      </c>
      <c r="F11" s="170">
        <f t="shared" si="0"/>
        <v>37</v>
      </c>
      <c r="G11" s="8"/>
      <c r="H11" s="8"/>
    </row>
    <row r="12" spans="1:9">
      <c r="A12" s="143" t="s">
        <v>265</v>
      </c>
      <c r="B12" s="148">
        <v>31</v>
      </c>
      <c r="C12" s="171">
        <v>21.527777777777779</v>
      </c>
      <c r="D12" s="148">
        <v>7</v>
      </c>
      <c r="E12" s="146">
        <v>7.6923076923076925</v>
      </c>
      <c r="F12" s="172">
        <f t="shared" si="0"/>
        <v>38</v>
      </c>
      <c r="G12" s="8"/>
      <c r="H12" s="8"/>
    </row>
    <row r="13" spans="1:9">
      <c r="A13" s="141" t="s">
        <v>266</v>
      </c>
      <c r="B13" s="178">
        <f>SUM(B7:B12)</f>
        <v>144</v>
      </c>
      <c r="C13" s="216">
        <v>100</v>
      </c>
      <c r="D13" s="178">
        <f>SUM(D7:D12)</f>
        <v>91</v>
      </c>
      <c r="E13" s="216">
        <v>100</v>
      </c>
      <c r="F13" s="179">
        <f>SUM(B13+D13)</f>
        <v>235</v>
      </c>
      <c r="G13" s="8"/>
      <c r="H13" s="8"/>
    </row>
    <row r="14" spans="1:9">
      <c r="A14" s="8"/>
      <c r="B14" s="8"/>
      <c r="C14" s="8"/>
      <c r="D14" s="8"/>
      <c r="E14" s="8"/>
      <c r="F14" s="8"/>
      <c r="G14" s="8"/>
      <c r="H14" s="8"/>
    </row>
    <row r="15" spans="1:9">
      <c r="A15" s="21" t="s">
        <v>267</v>
      </c>
      <c r="B15" s="21"/>
      <c r="C15" s="8"/>
      <c r="D15" s="8"/>
      <c r="E15" s="8"/>
      <c r="F15" s="8"/>
      <c r="G15" s="8"/>
      <c r="H15" s="8"/>
    </row>
    <row r="16" spans="1:9">
      <c r="A16" s="22" t="s">
        <v>121</v>
      </c>
      <c r="B16" s="22"/>
      <c r="C16" s="8"/>
      <c r="D16" s="8"/>
      <c r="E16" s="8"/>
      <c r="F16" s="8"/>
      <c r="G16" s="8"/>
      <c r="H16" s="8"/>
    </row>
    <row r="17" spans="1:8" s="8" customFormat="1"/>
    <row r="18" spans="1:8">
      <c r="A18" s="8"/>
      <c r="B18" s="8"/>
      <c r="C18" s="8"/>
      <c r="D18" s="8"/>
      <c r="E18" s="8"/>
      <c r="F18" s="8"/>
      <c r="G18" s="8"/>
      <c r="H18" s="8"/>
    </row>
    <row r="19" spans="1:8">
      <c r="A19" s="8"/>
      <c r="B19" s="8"/>
      <c r="C19" s="8"/>
      <c r="D19" s="8"/>
      <c r="E19" s="8"/>
      <c r="F19" s="8"/>
      <c r="G19" s="8"/>
      <c r="H19" s="8"/>
    </row>
    <row r="20" spans="1:8">
      <c r="A20" s="8"/>
      <c r="B20" s="8"/>
      <c r="C20" s="8"/>
      <c r="D20" s="8"/>
      <c r="E20" s="8"/>
      <c r="F20" s="8"/>
      <c r="G20" s="8"/>
      <c r="H20" s="8"/>
    </row>
    <row r="21" spans="1:8">
      <c r="A21" s="8"/>
      <c r="B21" s="8"/>
      <c r="C21" s="8"/>
      <c r="D21" s="8"/>
      <c r="E21" s="8"/>
      <c r="F21" s="8"/>
      <c r="G21" s="8"/>
      <c r="H21" s="8"/>
    </row>
    <row r="22" spans="1:8" s="8" customFormat="1"/>
    <row r="23" spans="1:8">
      <c r="A23" s="8"/>
      <c r="B23" s="8"/>
      <c r="C23" s="8"/>
      <c r="D23" s="8"/>
      <c r="E23" s="8"/>
      <c r="F23" s="8"/>
      <c r="G23" s="8"/>
      <c r="H23" s="8"/>
    </row>
    <row r="24" spans="1:8">
      <c r="A24" s="8"/>
      <c r="B24" s="8"/>
      <c r="C24" s="8"/>
      <c r="D24" s="8"/>
      <c r="E24" s="8"/>
      <c r="F24" s="8"/>
      <c r="G24" s="8"/>
      <c r="H24" s="8"/>
    </row>
    <row r="25" spans="1:8">
      <c r="A25" s="8"/>
      <c r="B25" s="8"/>
      <c r="C25" s="8"/>
      <c r="D25" s="8"/>
      <c r="E25" s="8"/>
      <c r="F25" s="8"/>
      <c r="G25" s="8"/>
      <c r="H25" s="8"/>
    </row>
  </sheetData>
  <mergeCells count="4">
    <mergeCell ref="C5:C6"/>
    <mergeCell ref="E5:E6"/>
    <mergeCell ref="A4:A5"/>
    <mergeCell ref="B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"/>
  <sheetViews>
    <sheetView workbookViewId="0"/>
  </sheetViews>
  <sheetFormatPr defaultRowHeight="15"/>
  <cols>
    <col min="1" max="1" width="23" bestFit="1" customWidth="1"/>
    <col min="2" max="2" width="3.42578125" customWidth="1"/>
    <col min="3" max="3" width="11.5703125" customWidth="1"/>
    <col min="4" max="4" width="13.28515625" bestFit="1" customWidth="1"/>
    <col min="5" max="5" width="12.42578125" customWidth="1"/>
  </cols>
  <sheetData>
    <row r="1" spans="1:33">
      <c r="A1" s="10" t="s">
        <v>53</v>
      </c>
      <c r="B1" s="11"/>
      <c r="C1" s="70" t="s">
        <v>129</v>
      </c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s="8" customFormat="1">
      <c r="A2" s="10"/>
      <c r="B2" s="11"/>
      <c r="C2" s="69" t="s">
        <v>159</v>
      </c>
      <c r="D2" s="39"/>
      <c r="E2" s="14"/>
      <c r="F2" s="14"/>
      <c r="G2" s="14"/>
      <c r="H2" s="14"/>
      <c r="I2" s="14"/>
      <c r="J2" s="14"/>
      <c r="K2" s="14"/>
      <c r="L2" s="14"/>
      <c r="M2" s="14"/>
      <c r="N2" s="1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>
      <c r="A4" s="12"/>
      <c r="B4" s="12"/>
      <c r="C4" s="13" t="s">
        <v>0</v>
      </c>
      <c r="D4" s="13" t="s">
        <v>180</v>
      </c>
      <c r="E4" s="30" t="s"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>
      <c r="A5" s="13" t="s">
        <v>6</v>
      </c>
      <c r="C5" s="13" t="s">
        <v>7</v>
      </c>
      <c r="D5" s="13" t="s">
        <v>1</v>
      </c>
      <c r="E5" s="13" t="s">
        <v>8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>
      <c r="A6" s="12"/>
      <c r="B6" s="12"/>
      <c r="C6" s="12"/>
      <c r="E6" s="3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>
      <c r="A7" s="14" t="s">
        <v>9</v>
      </c>
      <c r="B7" s="12"/>
      <c r="C7" s="14" t="s">
        <v>10</v>
      </c>
      <c r="D7" s="14" t="s">
        <v>11</v>
      </c>
      <c r="E7" s="32" t="s">
        <v>12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>
      <c r="A8" s="12"/>
      <c r="B8" s="12"/>
      <c r="C8" s="14" t="s">
        <v>13</v>
      </c>
      <c r="D8" s="14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s="8" customFormat="1">
      <c r="A9" s="12"/>
      <c r="B9" s="12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>
      <c r="A10" s="12" t="s">
        <v>15</v>
      </c>
      <c r="B10" s="12"/>
      <c r="C10" s="33">
        <v>42694</v>
      </c>
      <c r="D10" s="33">
        <v>43419</v>
      </c>
      <c r="E10" s="34">
        <v>43209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>
      <c r="A11" s="12"/>
      <c r="B11" s="12"/>
      <c r="C11" s="12"/>
      <c r="D11" s="12"/>
      <c r="E11" s="34">
        <v>43361</v>
      </c>
      <c r="F11" s="12" t="s">
        <v>48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>
      <c r="A13" s="12" t="s">
        <v>51</v>
      </c>
      <c r="B13" s="12"/>
      <c r="C13" s="33">
        <v>40641</v>
      </c>
      <c r="D13" s="33">
        <v>41321</v>
      </c>
      <c r="E13" s="34">
        <v>41163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>
      <c r="A14" s="12"/>
      <c r="B14" s="12"/>
      <c r="C14" s="12"/>
      <c r="D14" s="12"/>
      <c r="E14" s="34">
        <v>41197</v>
      </c>
      <c r="F14" s="12" t="s">
        <v>48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>
      <c r="A16" s="12" t="s">
        <v>52</v>
      </c>
      <c r="B16" s="12"/>
      <c r="C16" s="33">
        <v>41091</v>
      </c>
      <c r="D16" s="33">
        <v>41803</v>
      </c>
      <c r="E16" s="34">
        <v>41641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>
      <c r="A17" s="12"/>
      <c r="B17" s="12"/>
      <c r="C17" s="12"/>
      <c r="D17" s="12"/>
      <c r="E17" s="34">
        <v>41771</v>
      </c>
      <c r="F17" s="12" t="s">
        <v>48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>
      <c r="A19" s="12" t="s">
        <v>16</v>
      </c>
      <c r="B19" s="12"/>
      <c r="C19" s="33">
        <v>39428</v>
      </c>
      <c r="D19" s="33">
        <v>40123</v>
      </c>
      <c r="E19" s="34">
        <v>39966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>
      <c r="A20" s="12"/>
      <c r="B20" s="12"/>
      <c r="C20" s="12"/>
      <c r="D20" s="12"/>
      <c r="E20" s="34">
        <v>39939</v>
      </c>
      <c r="F20" s="12" t="s">
        <v>48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>
      <c r="A22" s="12" t="s">
        <v>17</v>
      </c>
      <c r="B22" s="12"/>
      <c r="C22" s="33">
        <v>39132</v>
      </c>
      <c r="D22" s="33">
        <v>39788</v>
      </c>
      <c r="E22" s="34">
        <v>39631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>
      <c r="A23" s="12"/>
      <c r="B23" s="12"/>
      <c r="C23" s="12"/>
      <c r="D23" s="12"/>
      <c r="E23" s="34">
        <v>39566</v>
      </c>
      <c r="F23" s="12" t="s">
        <v>48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>
      <c r="A25" s="11" t="s">
        <v>18</v>
      </c>
      <c r="B25" s="12"/>
      <c r="C25" s="33">
        <v>36866</v>
      </c>
      <c r="D25" s="33">
        <v>37428</v>
      </c>
      <c r="E25" s="34">
        <v>37252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>
      <c r="A26" s="12"/>
      <c r="B26" s="11"/>
      <c r="C26" s="12"/>
      <c r="D26" s="12"/>
      <c r="E26" s="34">
        <v>37503</v>
      </c>
      <c r="F26" s="12" t="s">
        <v>48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>
      <c r="A28" s="12" t="s">
        <v>42</v>
      </c>
      <c r="B28" s="12"/>
      <c r="C28" s="36">
        <v>37128</v>
      </c>
      <c r="D28" s="33">
        <v>37699</v>
      </c>
      <c r="E28" s="34">
        <v>37518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>
      <c r="A29" s="12"/>
      <c r="B29" s="12"/>
      <c r="C29" s="12"/>
      <c r="D29" s="12"/>
      <c r="E29" s="34">
        <v>37537</v>
      </c>
      <c r="F29" s="12" t="s">
        <v>48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8" customFormat="1">
      <c r="A30" s="12"/>
      <c r="B30" s="37"/>
      <c r="C30" s="18"/>
      <c r="D30" s="18"/>
      <c r="E30" s="65"/>
      <c r="F30" s="1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8" customFormat="1">
      <c r="A31" s="12" t="s">
        <v>43</v>
      </c>
      <c r="B31" s="18"/>
      <c r="C31" s="66">
        <v>36104</v>
      </c>
      <c r="D31" s="66">
        <v>36733</v>
      </c>
      <c r="E31" s="66">
        <v>36584</v>
      </c>
      <c r="F31" s="1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8" customFormat="1">
      <c r="A32" s="12"/>
      <c r="B32" s="37"/>
      <c r="C32" s="37"/>
      <c r="D32" s="37"/>
      <c r="E32" s="87">
        <v>36556</v>
      </c>
      <c r="F32" s="18" t="s">
        <v>48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8" customFormat="1">
      <c r="A33" s="17"/>
      <c r="B33" s="16"/>
      <c r="C33" s="16"/>
      <c r="D33" s="16"/>
      <c r="E33" s="79"/>
      <c r="F33" s="29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8" customFormat="1">
      <c r="A34" s="17" t="s">
        <v>86</v>
      </c>
      <c r="B34" s="16"/>
      <c r="C34" s="46">
        <v>36753</v>
      </c>
      <c r="D34" s="46">
        <v>37437</v>
      </c>
      <c r="E34" s="46">
        <v>37278</v>
      </c>
      <c r="F34" s="16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8" customFormat="1">
      <c r="A35" s="17"/>
      <c r="B35" s="16"/>
      <c r="C35" s="16"/>
      <c r="D35" s="46"/>
      <c r="E35" s="161">
        <v>36945</v>
      </c>
      <c r="F35" s="16" t="s">
        <v>48</v>
      </c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8" customFormat="1">
      <c r="A36" s="17"/>
      <c r="B36" s="16"/>
      <c r="C36" s="16"/>
      <c r="D36" s="46"/>
      <c r="E36" s="79"/>
      <c r="F36" s="16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8" customFormat="1">
      <c r="A37" s="17" t="s">
        <v>106</v>
      </c>
      <c r="B37" s="16"/>
      <c r="C37" s="46">
        <v>35986</v>
      </c>
      <c r="D37" s="46">
        <v>36636</v>
      </c>
      <c r="E37" s="46">
        <v>36472</v>
      </c>
      <c r="F37" s="16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8" customFormat="1">
      <c r="A38" s="17"/>
      <c r="B38" s="16"/>
      <c r="C38" s="16"/>
      <c r="D38" s="46"/>
      <c r="E38" s="161">
        <v>36135</v>
      </c>
      <c r="F38" s="9" t="s">
        <v>48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8" customFormat="1">
      <c r="A39" s="17"/>
      <c r="B39" s="16"/>
      <c r="C39" s="16"/>
      <c r="D39" s="75"/>
      <c r="E39" s="88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8" customFormat="1">
      <c r="A40" s="55" t="s">
        <v>126</v>
      </c>
      <c r="B40" s="16"/>
      <c r="C40" s="75">
        <v>35658</v>
      </c>
      <c r="D40" s="75">
        <v>36310</v>
      </c>
      <c r="E40" s="88">
        <v>36166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8" customFormat="1">
      <c r="A41" s="17"/>
      <c r="B41" s="16"/>
      <c r="C41" s="16"/>
      <c r="D41" s="75"/>
      <c r="E41" s="161">
        <v>35845</v>
      </c>
      <c r="F41" s="8" t="s">
        <v>48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>
      <c r="A43" s="11" t="s">
        <v>2</v>
      </c>
      <c r="B43" s="12"/>
      <c r="C43" s="11" t="s">
        <v>158</v>
      </c>
      <c r="D43" s="12"/>
      <c r="E43" s="3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>
      <c r="A44" s="39" t="s">
        <v>4</v>
      </c>
      <c r="B44" s="12"/>
      <c r="C44" s="39" t="s">
        <v>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>
      <c r="A45" s="11" t="s">
        <v>2</v>
      </c>
      <c r="B45" s="11" t="s">
        <v>48</v>
      </c>
      <c r="C45" s="40" t="s">
        <v>139</v>
      </c>
      <c r="D45" s="4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>
      <c r="A46" s="39" t="s">
        <v>4</v>
      </c>
      <c r="B46" s="11" t="s">
        <v>48</v>
      </c>
      <c r="C46" s="39" t="s">
        <v>140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9" spans="2:14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56"/>
  <sheetViews>
    <sheetView zoomScale="90" zoomScaleNormal="90" workbookViewId="0"/>
  </sheetViews>
  <sheetFormatPr defaultRowHeight="15"/>
  <cols>
    <col min="1" max="1" width="9.7109375" customWidth="1"/>
    <col min="2" max="2" width="15.7109375" customWidth="1"/>
    <col min="3" max="5" width="11.85546875" bestFit="1" customWidth="1"/>
    <col min="6" max="10" width="10.7109375" bestFit="1" customWidth="1"/>
    <col min="11" max="11" width="11.28515625" customWidth="1"/>
    <col min="12" max="12" width="9.5703125" bestFit="1" customWidth="1"/>
  </cols>
  <sheetData>
    <row r="1" spans="1:35">
      <c r="A1" s="10" t="s">
        <v>54</v>
      </c>
      <c r="B1" s="70" t="s">
        <v>246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>
      <c r="A3" s="13" t="s">
        <v>19</v>
      </c>
      <c r="B3" s="13" t="s">
        <v>20</v>
      </c>
      <c r="C3" s="13" t="s">
        <v>21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>
      <c r="A4" s="14" t="s">
        <v>9</v>
      </c>
      <c r="B4" s="14" t="s">
        <v>11</v>
      </c>
      <c r="C4" s="14" t="s">
        <v>22</v>
      </c>
      <c r="D4" s="12"/>
      <c r="E4" s="12"/>
      <c r="F4" s="12"/>
      <c r="G4" s="12"/>
      <c r="H4" s="12"/>
      <c r="I4" s="12"/>
      <c r="J4" s="12"/>
      <c r="K4" s="1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>
      <c r="A5" s="12"/>
      <c r="B5" s="12"/>
      <c r="C5" s="73">
        <v>0</v>
      </c>
      <c r="D5" s="73">
        <v>1</v>
      </c>
      <c r="E5" s="73">
        <v>2</v>
      </c>
      <c r="F5" s="73">
        <v>3</v>
      </c>
      <c r="G5" s="73">
        <v>4</v>
      </c>
      <c r="H5" s="73">
        <v>5</v>
      </c>
      <c r="I5" s="73">
        <v>6</v>
      </c>
      <c r="J5" s="73" t="s">
        <v>245</v>
      </c>
      <c r="K5" s="13" t="s">
        <v>120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>
      <c r="A6" s="12" t="s">
        <v>15</v>
      </c>
      <c r="B6" s="33">
        <v>42694</v>
      </c>
      <c r="C6" s="33">
        <v>21001</v>
      </c>
      <c r="D6" s="33">
        <v>14202</v>
      </c>
      <c r="E6" s="33">
        <v>5060</v>
      </c>
      <c r="F6" s="33">
        <v>1448</v>
      </c>
      <c r="G6" s="12">
        <v>520</v>
      </c>
      <c r="H6" s="12">
        <v>213</v>
      </c>
      <c r="I6" s="12">
        <v>121</v>
      </c>
      <c r="J6" s="12">
        <v>129</v>
      </c>
      <c r="K6" s="12"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>
      <c r="A7" s="12"/>
      <c r="B7" s="42">
        <v>1</v>
      </c>
      <c r="C7" s="190">
        <v>0.49189581674239941</v>
      </c>
      <c r="D7" s="190">
        <v>0.33264627348105119</v>
      </c>
      <c r="E7" s="190">
        <v>0.11851782451866773</v>
      </c>
      <c r="F7" s="190">
        <v>3.3915772708108867E-2</v>
      </c>
      <c r="G7" s="190">
        <v>1.2179697381365063E-2</v>
      </c>
      <c r="H7" s="190">
        <v>4.9889914273668432E-3</v>
      </c>
      <c r="I7" s="190">
        <v>2.8341218906637934E-3</v>
      </c>
      <c r="J7" s="190">
        <v>3.0215018503771023E-3</v>
      </c>
      <c r="K7" s="1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>
      <c r="A8" s="12" t="s">
        <v>23</v>
      </c>
      <c r="B8" s="33">
        <v>40641</v>
      </c>
      <c r="C8" s="33">
        <v>20656</v>
      </c>
      <c r="D8" s="33">
        <v>13172</v>
      </c>
      <c r="E8" s="33">
        <v>4535</v>
      </c>
      <c r="F8" s="33">
        <v>1361</v>
      </c>
      <c r="G8" s="12">
        <v>479</v>
      </c>
      <c r="H8" s="12">
        <v>194</v>
      </c>
      <c r="I8" s="12">
        <v>110</v>
      </c>
      <c r="J8" s="12">
        <v>134</v>
      </c>
      <c r="K8" s="1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>
      <c r="A9" s="12"/>
      <c r="B9" s="42">
        <v>1</v>
      </c>
      <c r="C9" s="190">
        <v>0.50825521025565312</v>
      </c>
      <c r="D9" s="190">
        <v>0.32410619817425751</v>
      </c>
      <c r="E9" s="190">
        <v>0.11158682119042346</v>
      </c>
      <c r="F9" s="190">
        <v>3.3488349204005806E-2</v>
      </c>
      <c r="G9" s="190">
        <v>1.1786127309859501E-2</v>
      </c>
      <c r="H9" s="190">
        <v>4.7735045889618858E-3</v>
      </c>
      <c r="I9" s="190">
        <v>2.7066263133289042E-3</v>
      </c>
      <c r="J9" s="190">
        <v>3.2971629635097561E-3</v>
      </c>
      <c r="K9" s="191"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>
      <c r="A10" s="12" t="s">
        <v>24</v>
      </c>
      <c r="B10" s="33">
        <v>41091</v>
      </c>
      <c r="C10" s="33">
        <v>20852</v>
      </c>
      <c r="D10" s="33">
        <v>13322</v>
      </c>
      <c r="E10" s="33">
        <v>4659</v>
      </c>
      <c r="F10" s="33">
        <v>1337</v>
      </c>
      <c r="G10" s="12">
        <v>447</v>
      </c>
      <c r="H10" s="12">
        <v>191</v>
      </c>
      <c r="I10" s="12">
        <v>118</v>
      </c>
      <c r="J10" s="12">
        <v>165</v>
      </c>
      <c r="K10" s="12"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>
      <c r="A11" s="12"/>
      <c r="B11" s="42">
        <v>1</v>
      </c>
      <c r="C11" s="190">
        <v>0.50745905429412763</v>
      </c>
      <c r="D11" s="190">
        <v>0.32420724732909884</v>
      </c>
      <c r="E11" s="190">
        <v>0.11338249251660948</v>
      </c>
      <c r="F11" s="190">
        <v>3.2537538633764088E-2</v>
      </c>
      <c r="G11" s="190">
        <v>1.0878294517047528E-2</v>
      </c>
      <c r="H11" s="190">
        <v>4.6482198048234408E-3</v>
      </c>
      <c r="I11" s="190">
        <v>2.8716750626657907E-3</v>
      </c>
      <c r="J11" s="190">
        <v>4.0154778418631815E-3</v>
      </c>
      <c r="K11" s="191"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>
      <c r="A12" s="12" t="s">
        <v>16</v>
      </c>
      <c r="B12" s="33">
        <v>39428</v>
      </c>
      <c r="C12" s="33">
        <v>20123</v>
      </c>
      <c r="D12" s="33">
        <v>12721</v>
      </c>
      <c r="E12" s="33">
        <v>4418</v>
      </c>
      <c r="F12" s="33">
        <v>1269</v>
      </c>
      <c r="G12" s="12">
        <v>433</v>
      </c>
      <c r="H12" s="12">
        <v>212</v>
      </c>
      <c r="I12" s="12">
        <v>108</v>
      </c>
      <c r="J12" s="12">
        <v>144</v>
      </c>
      <c r="K12" s="12"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>
      <c r="A13" s="12"/>
      <c r="B13" s="42">
        <v>1</v>
      </c>
      <c r="C13" s="190">
        <v>0.51037333874403978</v>
      </c>
      <c r="D13" s="190">
        <v>0.32263873389469411</v>
      </c>
      <c r="E13" s="190">
        <v>0.1120523485847621</v>
      </c>
      <c r="F13" s="190">
        <v>3.2185249061580601E-2</v>
      </c>
      <c r="G13" s="190">
        <v>1.0982043218017653E-2</v>
      </c>
      <c r="H13" s="190">
        <v>5.3768895201379728E-3</v>
      </c>
      <c r="I13" s="190">
        <v>2.7391701329004766E-3</v>
      </c>
      <c r="J13" s="190">
        <v>3.6522268438673026E-3</v>
      </c>
      <c r="K13" s="191"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>
      <c r="A14" s="12" t="s">
        <v>17</v>
      </c>
      <c r="B14" s="33">
        <v>39132</v>
      </c>
      <c r="C14" s="33">
        <v>19325</v>
      </c>
      <c r="D14" s="33">
        <v>12879</v>
      </c>
      <c r="E14" s="33">
        <v>4640</v>
      </c>
      <c r="F14" s="33">
        <v>1338</v>
      </c>
      <c r="G14" s="12">
        <v>457</v>
      </c>
      <c r="H14" s="12">
        <v>213</v>
      </c>
      <c r="I14" s="12">
        <v>102</v>
      </c>
      <c r="J14" s="12">
        <v>178</v>
      </c>
      <c r="K14" s="12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>
      <c r="A15" s="12"/>
      <c r="B15" s="42">
        <v>1</v>
      </c>
      <c r="C15" s="190">
        <v>0.49384135745681285</v>
      </c>
      <c r="D15" s="190">
        <v>0.32911683532658692</v>
      </c>
      <c r="E15" s="190">
        <v>0.11857303485638353</v>
      </c>
      <c r="F15" s="190">
        <v>3.4191965654707147E-2</v>
      </c>
      <c r="G15" s="190">
        <v>1.1678421752018808E-2</v>
      </c>
      <c r="H15" s="190">
        <v>5.4431156087089852E-3</v>
      </c>
      <c r="I15" s="190">
        <v>2.6065624041704998E-3</v>
      </c>
      <c r="J15" s="190">
        <v>4.5487069406112647E-3</v>
      </c>
      <c r="K15" s="191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>
      <c r="A16" s="12" t="s">
        <v>18</v>
      </c>
      <c r="B16" s="33">
        <v>36866</v>
      </c>
      <c r="C16" s="33">
        <v>18073</v>
      </c>
      <c r="D16" s="33">
        <v>12273</v>
      </c>
      <c r="E16" s="33">
        <v>4437</v>
      </c>
      <c r="F16" s="33">
        <v>1196</v>
      </c>
      <c r="G16" s="12">
        <v>406</v>
      </c>
      <c r="H16" s="12">
        <v>205</v>
      </c>
      <c r="I16" s="12">
        <v>106</v>
      </c>
      <c r="J16" s="12">
        <v>170</v>
      </c>
      <c r="K16" s="12"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>
      <c r="A17" s="12"/>
      <c r="B17" s="42">
        <v>1</v>
      </c>
      <c r="C17" s="190">
        <v>0.49023490479032172</v>
      </c>
      <c r="D17" s="190">
        <v>0.33290837085661584</v>
      </c>
      <c r="E17" s="190">
        <v>0.12035479845928498</v>
      </c>
      <c r="F17" s="190">
        <v>3.2441816307709002E-2</v>
      </c>
      <c r="G17" s="190">
        <v>1.1012857375359409E-2</v>
      </c>
      <c r="H17" s="190">
        <v>5.5606792166223622E-3</v>
      </c>
      <c r="I17" s="190">
        <v>2.8752780339608313E-3</v>
      </c>
      <c r="J17" s="190">
        <v>4.6112949601258609E-3</v>
      </c>
      <c r="K17" s="191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>
      <c r="A18" s="12" t="s">
        <v>42</v>
      </c>
      <c r="B18" s="33">
        <v>37128</v>
      </c>
      <c r="C18" s="33">
        <v>18562</v>
      </c>
      <c r="D18" s="33">
        <v>11871</v>
      </c>
      <c r="E18" s="33">
        <v>4510</v>
      </c>
      <c r="F18" s="33">
        <v>1274</v>
      </c>
      <c r="G18" s="33">
        <v>444</v>
      </c>
      <c r="H18" s="33">
        <v>198</v>
      </c>
      <c r="I18" s="33">
        <v>110</v>
      </c>
      <c r="J18" s="33">
        <v>159</v>
      </c>
      <c r="K18" s="33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>
      <c r="A19" s="12"/>
      <c r="B19" s="42">
        <v>1</v>
      </c>
      <c r="C19" s="190">
        <v>0.49994613229907348</v>
      </c>
      <c r="D19" s="190">
        <v>0.31973173884938588</v>
      </c>
      <c r="E19" s="190">
        <v>0.12147166558931265</v>
      </c>
      <c r="F19" s="190">
        <v>3.4313725490196081E-2</v>
      </c>
      <c r="G19" s="190">
        <v>1.1958629605688428E-2</v>
      </c>
      <c r="H19" s="190">
        <v>5.3329023917259213E-3</v>
      </c>
      <c r="I19" s="190">
        <v>2.962723550958845E-3</v>
      </c>
      <c r="J19" s="190">
        <v>4.2824822236586946E-3</v>
      </c>
      <c r="K19" s="191">
        <v>0</v>
      </c>
      <c r="L19" s="4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>
      <c r="A20" s="12" t="s">
        <v>43</v>
      </c>
      <c r="B20" s="66">
        <v>36104</v>
      </c>
      <c r="C20" s="66">
        <v>11393</v>
      </c>
      <c r="D20" s="66">
        <v>11832</v>
      </c>
      <c r="E20" s="66">
        <v>4596</v>
      </c>
      <c r="F20" s="66">
        <v>1319</v>
      </c>
      <c r="G20" s="37">
        <v>486</v>
      </c>
      <c r="H20" s="37">
        <v>203</v>
      </c>
      <c r="I20" s="37">
        <v>115</v>
      </c>
      <c r="J20" s="37">
        <v>181</v>
      </c>
      <c r="K20" s="66">
        <v>5979</v>
      </c>
      <c r="L20" s="12"/>
      <c r="M20" s="3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>
      <c r="A21" s="55"/>
      <c r="B21" s="137" t="s">
        <v>160</v>
      </c>
      <c r="C21" s="190">
        <v>0.37819087136929458</v>
      </c>
      <c r="D21" s="190">
        <v>0.39276348547717843</v>
      </c>
      <c r="E21" s="190">
        <v>0.1525643153526971</v>
      </c>
      <c r="F21" s="190">
        <v>4.3784232365145226E-2</v>
      </c>
      <c r="G21" s="190">
        <v>1.613278008298755E-2</v>
      </c>
      <c r="H21" s="190">
        <v>6.7385892116182573E-3</v>
      </c>
      <c r="I21" s="190">
        <v>3.817427385892116E-3</v>
      </c>
      <c r="J21" s="190">
        <v>6.0082987551867218E-3</v>
      </c>
      <c r="K21" s="192" t="s">
        <v>168</v>
      </c>
      <c r="L21" s="51" t="s">
        <v>48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8" customFormat="1">
      <c r="A22" s="17" t="s">
        <v>86</v>
      </c>
      <c r="B22" s="46">
        <v>36753</v>
      </c>
      <c r="C22" s="46">
        <v>14658</v>
      </c>
      <c r="D22" s="46">
        <v>12760</v>
      </c>
      <c r="E22" s="46">
        <v>5167</v>
      </c>
      <c r="F22" s="46">
        <v>1492</v>
      </c>
      <c r="G22" s="46">
        <v>496</v>
      </c>
      <c r="H22" s="46">
        <v>222</v>
      </c>
      <c r="I22" s="46">
        <v>121</v>
      </c>
      <c r="J22" s="46">
        <v>165</v>
      </c>
      <c r="K22" s="46">
        <v>1672</v>
      </c>
      <c r="L22" s="77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8" customFormat="1">
      <c r="A23" s="17"/>
      <c r="B23" s="137" t="s">
        <v>161</v>
      </c>
      <c r="C23" s="190">
        <v>0.4178330150223768</v>
      </c>
      <c r="D23" s="190">
        <v>0.36372965422878484</v>
      </c>
      <c r="E23" s="190">
        <v>0.14728770559562157</v>
      </c>
      <c r="F23" s="190">
        <v>4.2530144522676096E-2</v>
      </c>
      <c r="G23" s="190">
        <v>1.4138707562498219E-2</v>
      </c>
      <c r="H23" s="190">
        <v>6.3282118525697668E-3</v>
      </c>
      <c r="I23" s="190">
        <v>3.4491605142384766E-3</v>
      </c>
      <c r="J23" s="190">
        <v>4.7034007012342867E-3</v>
      </c>
      <c r="K23" s="192" t="s">
        <v>169</v>
      </c>
      <c r="L23" s="78" t="s">
        <v>48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>
      <c r="A24" s="12" t="s">
        <v>106</v>
      </c>
      <c r="B24" s="46">
        <f>SUM(C24:K24)</f>
        <v>35986</v>
      </c>
      <c r="C24" s="46">
        <v>14711</v>
      </c>
      <c r="D24" s="66">
        <v>12111</v>
      </c>
      <c r="E24" s="66">
        <v>5095</v>
      </c>
      <c r="F24" s="66">
        <v>1480</v>
      </c>
      <c r="G24" s="37">
        <v>526</v>
      </c>
      <c r="H24" s="37">
        <v>245</v>
      </c>
      <c r="I24" s="37">
        <v>145</v>
      </c>
      <c r="J24" s="37">
        <v>176</v>
      </c>
      <c r="K24" s="66">
        <v>1497</v>
      </c>
      <c r="L24" s="33"/>
      <c r="M24" s="3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>
      <c r="A25" s="12"/>
      <c r="B25" s="153" t="s">
        <v>162</v>
      </c>
      <c r="C25" s="190">
        <v>0.4265417959349358</v>
      </c>
      <c r="D25" s="190">
        <v>0.35115544086520339</v>
      </c>
      <c r="E25" s="190">
        <v>0.14772826118472557</v>
      </c>
      <c r="F25" s="190">
        <v>4.2912232885847661E-2</v>
      </c>
      <c r="G25" s="190">
        <v>1.5251239525645858E-2</v>
      </c>
      <c r="H25" s="190">
        <v>7.1037142277247814E-3</v>
      </c>
      <c r="I25" s="190">
        <v>4.2042390327350753E-3</v>
      </c>
      <c r="J25" s="190">
        <v>5.1030763431818837E-3</v>
      </c>
      <c r="K25" s="192" t="s">
        <v>170</v>
      </c>
      <c r="L25" s="43" t="s">
        <v>48</v>
      </c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8" customFormat="1">
      <c r="A26" s="13" t="s">
        <v>126</v>
      </c>
      <c r="B26" s="75">
        <v>35658</v>
      </c>
      <c r="C26" s="75">
        <v>15482</v>
      </c>
      <c r="D26" s="19">
        <v>12174</v>
      </c>
      <c r="E26" s="19">
        <v>5035</v>
      </c>
      <c r="F26" s="19">
        <v>1614</v>
      </c>
      <c r="G26" s="18">
        <v>538</v>
      </c>
      <c r="H26" s="18">
        <v>241</v>
      </c>
      <c r="I26" s="18">
        <v>117</v>
      </c>
      <c r="J26" s="18">
        <v>174</v>
      </c>
      <c r="K26" s="19">
        <v>283</v>
      </c>
      <c r="L26" s="43"/>
      <c r="M26" s="4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8" customFormat="1">
      <c r="A27" s="12"/>
      <c r="B27" s="136" t="s">
        <v>163</v>
      </c>
      <c r="C27" s="213">
        <v>0.43765371024734984</v>
      </c>
      <c r="D27" s="213">
        <v>0.34414134275618374</v>
      </c>
      <c r="E27" s="213">
        <v>0.14233215547703179</v>
      </c>
      <c r="F27" s="213">
        <v>4.5625441696113073E-2</v>
      </c>
      <c r="G27" s="213">
        <v>1.5208480565371024E-2</v>
      </c>
      <c r="H27" s="213">
        <v>6.8127208480565369E-3</v>
      </c>
      <c r="I27" s="213">
        <v>3.3074204946996468E-3</v>
      </c>
      <c r="J27" s="213">
        <v>4.918727915194346E-3</v>
      </c>
      <c r="K27" s="214" t="s">
        <v>171</v>
      </c>
      <c r="L27" s="43" t="s">
        <v>48</v>
      </c>
      <c r="M27" s="4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8" customFormat="1">
      <c r="A28" s="12"/>
      <c r="B28" s="136"/>
      <c r="C28" s="49"/>
      <c r="D28" s="49"/>
      <c r="E28" s="49"/>
      <c r="F28" s="49"/>
      <c r="G28" s="49"/>
      <c r="H28" s="49"/>
      <c r="I28" s="49"/>
      <c r="J28" s="49"/>
      <c r="K28" s="49"/>
      <c r="L28" s="43"/>
      <c r="M28" s="4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>
      <c r="C29" s="12"/>
      <c r="D29" s="12"/>
      <c r="E29" s="12"/>
      <c r="F29" s="33"/>
      <c r="G29" s="33"/>
      <c r="H29" s="12"/>
      <c r="I29" s="12"/>
      <c r="J29" s="12"/>
      <c r="K29" s="3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>
      <c r="A30" s="21" t="s">
        <v>164</v>
      </c>
      <c r="B30" s="21"/>
      <c r="C30" s="29"/>
      <c r="D30" s="29"/>
      <c r="E30" s="29"/>
      <c r="F30" s="29"/>
      <c r="G30" s="29"/>
      <c r="H30" s="29"/>
      <c r="I30" s="29"/>
      <c r="J30" s="29"/>
      <c r="K30" s="29"/>
      <c r="L30" s="16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>
      <c r="A31" s="22" t="s">
        <v>165</v>
      </c>
      <c r="B31" s="22"/>
      <c r="C31" s="29"/>
      <c r="D31" s="29"/>
      <c r="E31" s="29"/>
      <c r="F31" s="29"/>
      <c r="G31" s="75"/>
      <c r="H31" s="29"/>
      <c r="I31" s="29"/>
      <c r="J31" s="29"/>
      <c r="K31" s="29"/>
      <c r="L31" s="16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>
      <c r="C32" s="44"/>
      <c r="D32" s="44"/>
      <c r="E32" s="44"/>
      <c r="F32" s="44"/>
      <c r="G32" s="44"/>
      <c r="H32" s="44"/>
      <c r="I32" s="44"/>
      <c r="J32" s="44"/>
      <c r="K32" s="44"/>
      <c r="L32" s="16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>
      <c r="A33" s="37" t="s">
        <v>166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>
      <c r="A34" s="193" t="s">
        <v>167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3"/>
  <sheetViews>
    <sheetView zoomScale="85" zoomScaleNormal="85" workbookViewId="0"/>
  </sheetViews>
  <sheetFormatPr defaultRowHeight="15"/>
  <cols>
    <col min="1" max="1" width="20" customWidth="1"/>
    <col min="2" max="2" width="16.7109375" customWidth="1"/>
    <col min="3" max="3" width="10.140625" bestFit="1" customWidth="1"/>
    <col min="11" max="11" width="14.7109375" bestFit="1" customWidth="1"/>
  </cols>
  <sheetData>
    <row r="1" spans="1:31">
      <c r="A1" s="10" t="s">
        <v>74</v>
      </c>
      <c r="B1" s="70" t="s">
        <v>130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8" customFormat="1">
      <c r="A2" s="10"/>
      <c r="B2" s="69" t="s">
        <v>247</v>
      </c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>
      <c r="A3" s="4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>
      <c r="A4" s="13" t="s">
        <v>25</v>
      </c>
      <c r="B4" s="13" t="s">
        <v>20</v>
      </c>
      <c r="C4" s="13" t="s">
        <v>90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>
      <c r="A5" s="14" t="s">
        <v>9</v>
      </c>
      <c r="B5" s="14" t="s">
        <v>11</v>
      </c>
      <c r="C5" s="14" t="s">
        <v>91</v>
      </c>
      <c r="D5" s="12"/>
      <c r="E5" s="12"/>
      <c r="F5" s="12"/>
      <c r="G5" s="12"/>
      <c r="H5" s="12"/>
      <c r="I5" s="12"/>
      <c r="J5" s="12"/>
      <c r="K5" s="6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>
      <c r="A6" s="12"/>
      <c r="B6" s="12"/>
      <c r="C6" s="73">
        <v>0</v>
      </c>
      <c r="D6" s="73">
        <v>1</v>
      </c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 t="s">
        <v>245</v>
      </c>
      <c r="K6" s="13" t="s">
        <v>120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>
      <c r="A7" s="12" t="s">
        <v>15</v>
      </c>
      <c r="B7" s="33">
        <v>42694</v>
      </c>
      <c r="C7" s="33">
        <v>35525</v>
      </c>
      <c r="D7" s="33">
        <v>5572</v>
      </c>
      <c r="E7" s="33">
        <v>1217</v>
      </c>
      <c r="F7" s="12">
        <v>271</v>
      </c>
      <c r="G7" s="12">
        <v>61</v>
      </c>
      <c r="H7" s="12">
        <v>29</v>
      </c>
      <c r="I7" s="12">
        <v>8</v>
      </c>
      <c r="J7" s="12">
        <v>11</v>
      </c>
      <c r="K7" s="12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>
      <c r="A8" s="12"/>
      <c r="B8" s="42">
        <v>1</v>
      </c>
      <c r="C8" s="190">
        <v>0.83208413360191125</v>
      </c>
      <c r="D8" s="190">
        <v>0.13051014194031949</v>
      </c>
      <c r="E8" s="190">
        <v>2.8505176371387081E-2</v>
      </c>
      <c r="F8" s="190">
        <v>6.3474961352883311E-3</v>
      </c>
      <c r="G8" s="190">
        <v>1.4287721928139786E-3</v>
      </c>
      <c r="H8" s="190">
        <v>6.7925235396074394E-4</v>
      </c>
      <c r="I8" s="190">
        <v>1.8737995971330866E-4</v>
      </c>
      <c r="J8" s="190">
        <v>2.576474446057994E-4</v>
      </c>
      <c r="K8" s="190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>
      <c r="A9" s="12" t="s">
        <v>23</v>
      </c>
      <c r="B9" s="33">
        <v>40641</v>
      </c>
      <c r="C9" s="33">
        <v>33506</v>
      </c>
      <c r="D9" s="33">
        <v>5528</v>
      </c>
      <c r="E9" s="33">
        <v>1221</v>
      </c>
      <c r="F9" s="12">
        <v>256</v>
      </c>
      <c r="G9" s="12">
        <v>83</v>
      </c>
      <c r="H9" s="12">
        <v>26</v>
      </c>
      <c r="I9" s="12">
        <v>9</v>
      </c>
      <c r="J9" s="12">
        <v>12</v>
      </c>
      <c r="K9" s="12"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>
      <c r="A10" s="12"/>
      <c r="B10" s="42">
        <v>1</v>
      </c>
      <c r="C10" s="190">
        <v>0.82443837503998429</v>
      </c>
      <c r="D10" s="190">
        <v>0.13602027509165621</v>
      </c>
      <c r="E10" s="190">
        <v>3.0043552077950838E-2</v>
      </c>
      <c r="F10" s="190">
        <v>6.2990576019290867E-3</v>
      </c>
      <c r="G10" s="190">
        <v>2.0422725818754462E-3</v>
      </c>
      <c r="H10" s="190">
        <v>6.3974803769592287E-4</v>
      </c>
      <c r="I10" s="190">
        <v>2.2145124381781945E-4</v>
      </c>
      <c r="J10" s="190">
        <v>2.9526832509042594E-4</v>
      </c>
      <c r="K10" s="190"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>
      <c r="A11" s="12" t="s">
        <v>24</v>
      </c>
      <c r="B11" s="33">
        <v>41091</v>
      </c>
      <c r="C11" s="33">
        <v>33890</v>
      </c>
      <c r="D11" s="33">
        <v>5601</v>
      </c>
      <c r="E11" s="33">
        <v>1222</v>
      </c>
      <c r="F11" s="12">
        <v>271</v>
      </c>
      <c r="G11" s="12">
        <v>64</v>
      </c>
      <c r="H11" s="12">
        <v>19</v>
      </c>
      <c r="I11" s="12">
        <v>11</v>
      </c>
      <c r="J11" s="12">
        <v>13</v>
      </c>
      <c r="K11" s="12"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>
      <c r="A12" s="12"/>
      <c r="B12" s="42">
        <v>1</v>
      </c>
      <c r="C12" s="190">
        <v>0.8247548124893529</v>
      </c>
      <c r="D12" s="190">
        <v>0.13630722055924654</v>
      </c>
      <c r="E12" s="190">
        <v>2.973887225913217E-2</v>
      </c>
      <c r="F12" s="190">
        <v>6.5951181523934681E-3</v>
      </c>
      <c r="G12" s="190">
        <v>1.5575186780560221E-3</v>
      </c>
      <c r="H12" s="190">
        <v>4.6238835754788154E-4</v>
      </c>
      <c r="I12" s="190">
        <v>2.6769852279087875E-4</v>
      </c>
      <c r="J12" s="190">
        <v>3.1637098148012949E-4</v>
      </c>
      <c r="K12" s="190"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>
      <c r="A13" s="12" t="s">
        <v>16</v>
      </c>
      <c r="B13" s="33">
        <v>39428</v>
      </c>
      <c r="C13" s="33">
        <v>32500</v>
      </c>
      <c r="D13" s="33">
        <v>5398</v>
      </c>
      <c r="E13" s="33">
        <v>1168</v>
      </c>
      <c r="F13" s="12">
        <v>237</v>
      </c>
      <c r="G13" s="12">
        <v>81</v>
      </c>
      <c r="H13" s="12">
        <v>27</v>
      </c>
      <c r="I13" s="12">
        <v>5</v>
      </c>
      <c r="J13" s="12">
        <v>12</v>
      </c>
      <c r="K13" s="12"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>
      <c r="A14" s="12"/>
      <c r="B14" s="42">
        <v>1</v>
      </c>
      <c r="C14" s="190">
        <v>0.82428730851171761</v>
      </c>
      <c r="D14" s="190">
        <v>0.13690778127219236</v>
      </c>
      <c r="E14" s="190">
        <v>2.9623617733590343E-2</v>
      </c>
      <c r="F14" s="190">
        <v>6.010956680531602E-3</v>
      </c>
      <c r="G14" s="190">
        <v>2.0543775996753576E-3</v>
      </c>
      <c r="H14" s="190">
        <v>6.8479253322511916E-4</v>
      </c>
      <c r="I14" s="190">
        <v>1.2681343207872578E-4</v>
      </c>
      <c r="J14" s="190">
        <v>3.0435223698894185E-4</v>
      </c>
      <c r="K14" s="190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>
      <c r="A15" s="12" t="s">
        <v>17</v>
      </c>
      <c r="B15" s="33">
        <v>39132</v>
      </c>
      <c r="C15" s="33">
        <v>32237</v>
      </c>
      <c r="D15" s="33">
        <v>5308</v>
      </c>
      <c r="E15" s="33">
        <v>1187</v>
      </c>
      <c r="F15" s="12">
        <v>286</v>
      </c>
      <c r="G15" s="12">
        <v>62</v>
      </c>
      <c r="H15" s="12">
        <v>23</v>
      </c>
      <c r="I15" s="12">
        <v>10</v>
      </c>
      <c r="J15" s="12">
        <v>19</v>
      </c>
      <c r="K15" s="12"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>
      <c r="A16" s="12"/>
      <c r="B16" s="42">
        <v>1</v>
      </c>
      <c r="C16" s="190">
        <v>0.82380149238474909</v>
      </c>
      <c r="D16" s="190">
        <v>0.13564346315036288</v>
      </c>
      <c r="E16" s="190">
        <v>3.0333231115199838E-2</v>
      </c>
      <c r="F16" s="190">
        <v>7.3085965450270882E-3</v>
      </c>
      <c r="G16" s="190">
        <v>1.5843810692016764E-3</v>
      </c>
      <c r="H16" s="190">
        <v>5.8775426760707345E-4</v>
      </c>
      <c r="I16" s="190">
        <v>2.5554533374220589E-4</v>
      </c>
      <c r="J16" s="190">
        <v>4.8553613411019117E-4</v>
      </c>
      <c r="K16" s="190"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>
      <c r="A17" s="12" t="s">
        <v>18</v>
      </c>
      <c r="B17" s="33">
        <v>36866</v>
      </c>
      <c r="C17" s="33">
        <v>30335</v>
      </c>
      <c r="D17" s="33">
        <v>5035</v>
      </c>
      <c r="E17" s="33">
        <v>1095</v>
      </c>
      <c r="F17" s="12">
        <v>296</v>
      </c>
      <c r="G17" s="12">
        <v>64</v>
      </c>
      <c r="H17" s="12">
        <v>23</v>
      </c>
      <c r="I17" s="12">
        <v>8</v>
      </c>
      <c r="J17" s="12">
        <v>10</v>
      </c>
      <c r="K17" s="12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>
      <c r="A18" s="12"/>
      <c r="B18" s="42">
        <v>1</v>
      </c>
      <c r="C18" s="190">
        <v>0.82284489773775293</v>
      </c>
      <c r="D18" s="190">
        <v>0.13657570661313947</v>
      </c>
      <c r="E18" s="190">
        <v>2.9702164596104811E-2</v>
      </c>
      <c r="F18" s="190">
        <v>8.0290782835132635E-3</v>
      </c>
      <c r="G18" s="190">
        <v>1.73601692616503E-3</v>
      </c>
      <c r="H18" s="190">
        <v>6.2388108284055772E-4</v>
      </c>
      <c r="I18" s="190">
        <v>2.1700211577062875E-4</v>
      </c>
      <c r="J18" s="190">
        <v>2.7125264471328594E-4</v>
      </c>
      <c r="K18" s="190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>
      <c r="A19" s="12" t="s">
        <v>42</v>
      </c>
      <c r="B19" s="33">
        <v>37128</v>
      </c>
      <c r="C19" s="46">
        <v>30700</v>
      </c>
      <c r="D19" s="46">
        <v>4963</v>
      </c>
      <c r="E19" s="46">
        <v>1088</v>
      </c>
      <c r="F19" s="46">
        <v>277</v>
      </c>
      <c r="G19" s="46">
        <v>63</v>
      </c>
      <c r="H19" s="46">
        <v>21</v>
      </c>
      <c r="I19" s="46">
        <v>5</v>
      </c>
      <c r="J19" s="46">
        <v>11</v>
      </c>
      <c r="K19" s="46">
        <v>0</v>
      </c>
      <c r="L19" s="16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>
      <c r="A20" s="12"/>
      <c r="B20" s="47">
        <v>1</v>
      </c>
      <c r="C20" s="190">
        <v>0.82686920922215035</v>
      </c>
      <c r="D20" s="190">
        <v>0.13367269984917043</v>
      </c>
      <c r="E20" s="190">
        <v>2.9304029304029304E-2</v>
      </c>
      <c r="F20" s="190">
        <v>7.4606765783236375E-3</v>
      </c>
      <c r="G20" s="190">
        <v>1.6968325791855204E-3</v>
      </c>
      <c r="H20" s="190">
        <v>5.6561085972850684E-4</v>
      </c>
      <c r="I20" s="190">
        <v>1.3466925231631115E-4</v>
      </c>
      <c r="J20" s="190">
        <v>2.9627235509588449E-4</v>
      </c>
      <c r="K20" s="190">
        <v>0</v>
      </c>
      <c r="L20" s="48"/>
      <c r="M20" s="3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>
      <c r="A21" s="12" t="s">
        <v>43</v>
      </c>
      <c r="B21" s="66">
        <v>36104</v>
      </c>
      <c r="C21" s="66">
        <v>20190</v>
      </c>
      <c r="D21" s="66">
        <v>4851</v>
      </c>
      <c r="E21" s="66">
        <v>1135</v>
      </c>
      <c r="F21" s="37">
        <v>291</v>
      </c>
      <c r="G21" s="37">
        <v>59</v>
      </c>
      <c r="H21" s="37">
        <v>21</v>
      </c>
      <c r="I21" s="37">
        <v>6</v>
      </c>
      <c r="J21" s="37">
        <v>42</v>
      </c>
      <c r="K21" s="66">
        <v>9509</v>
      </c>
      <c r="L21" s="46"/>
      <c r="M21" s="66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>
      <c r="A22" s="12"/>
      <c r="B22" s="138" t="s">
        <v>172</v>
      </c>
      <c r="C22" s="190">
        <v>0.75916525662718559</v>
      </c>
      <c r="D22" s="190">
        <v>0.18240270727580371</v>
      </c>
      <c r="E22" s="190">
        <v>4.2677194961458921E-2</v>
      </c>
      <c r="F22" s="190">
        <v>1.0941906373378454E-2</v>
      </c>
      <c r="G22" s="190">
        <v>2.2184621169392743E-3</v>
      </c>
      <c r="H22" s="190">
        <v>7.8962210941906379E-4</v>
      </c>
      <c r="I22" s="190">
        <v>2.2560631697687535E-4</v>
      </c>
      <c r="J22" s="190">
        <v>1.5792442188381276E-3</v>
      </c>
      <c r="K22" s="192" t="s">
        <v>176</v>
      </c>
      <c r="L22" s="48" t="s">
        <v>48</v>
      </c>
      <c r="M22" s="3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2"/>
      <c r="AA22" s="12"/>
      <c r="AB22" s="12"/>
      <c r="AC22" s="12"/>
      <c r="AD22" s="12"/>
      <c r="AE22" s="12"/>
    </row>
    <row r="23" spans="1:31">
      <c r="A23" s="12" t="s">
        <v>86</v>
      </c>
      <c r="B23" s="66">
        <v>36753</v>
      </c>
      <c r="C23" s="66">
        <v>27266</v>
      </c>
      <c r="D23" s="66">
        <v>5099</v>
      </c>
      <c r="E23" s="66">
        <v>1189</v>
      </c>
      <c r="F23" s="66">
        <v>324</v>
      </c>
      <c r="G23" s="66">
        <v>72</v>
      </c>
      <c r="H23" s="66">
        <v>18</v>
      </c>
      <c r="I23" s="66">
        <v>11</v>
      </c>
      <c r="J23" s="66">
        <v>6</v>
      </c>
      <c r="K23" s="66">
        <v>2768</v>
      </c>
      <c r="L23" s="46"/>
      <c r="M23" s="46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2"/>
      <c r="AA23" s="12"/>
      <c r="AB23" s="12"/>
      <c r="AC23" s="12"/>
      <c r="AD23" s="12"/>
      <c r="AE23" s="12"/>
    </row>
    <row r="24" spans="1:31" s="8" customFormat="1">
      <c r="A24" s="12"/>
      <c r="B24" s="138" t="s">
        <v>173</v>
      </c>
      <c r="C24" s="190">
        <v>0.80229513020450194</v>
      </c>
      <c r="D24" s="190">
        <v>0.15003678093276446</v>
      </c>
      <c r="E24" s="190">
        <v>3.4986023245549509E-2</v>
      </c>
      <c r="F24" s="190">
        <v>9.5336177725467118E-3</v>
      </c>
      <c r="G24" s="190">
        <v>2.1185817272326027E-3</v>
      </c>
      <c r="H24" s="190">
        <v>5.2964543180815068E-4</v>
      </c>
      <c r="I24" s="190">
        <v>3.236722083272032E-4</v>
      </c>
      <c r="J24" s="190">
        <v>1.7654847726938355E-4</v>
      </c>
      <c r="K24" s="192" t="s">
        <v>177</v>
      </c>
      <c r="L24" s="48" t="s">
        <v>48</v>
      </c>
      <c r="M24" s="1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2"/>
      <c r="AA24" s="12"/>
      <c r="AB24" s="12"/>
      <c r="AC24" s="12"/>
      <c r="AD24" s="12"/>
      <c r="AE24" s="12"/>
    </row>
    <row r="25" spans="1:31" s="8" customFormat="1">
      <c r="A25" s="12" t="s">
        <v>106</v>
      </c>
      <c r="B25" s="46">
        <f>SUM(C25:K25)</f>
        <v>35986</v>
      </c>
      <c r="C25" s="46">
        <v>26785</v>
      </c>
      <c r="D25" s="46">
        <v>4986</v>
      </c>
      <c r="E25" s="66">
        <v>1169</v>
      </c>
      <c r="F25" s="66">
        <v>305</v>
      </c>
      <c r="G25" s="66">
        <v>72</v>
      </c>
      <c r="H25" s="66">
        <v>21</v>
      </c>
      <c r="I25" s="66">
        <v>13</v>
      </c>
      <c r="J25" s="66">
        <v>14</v>
      </c>
      <c r="K25" s="66">
        <v>2621</v>
      </c>
      <c r="L25" s="16"/>
      <c r="M25" s="46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2"/>
      <c r="AA25" s="12"/>
      <c r="AB25" s="12"/>
      <c r="AC25" s="12"/>
      <c r="AD25" s="12"/>
      <c r="AE25" s="12"/>
    </row>
    <row r="26" spans="1:31">
      <c r="A26" s="12"/>
      <c r="B26" s="138" t="s">
        <v>174</v>
      </c>
      <c r="C26" s="190">
        <v>0.80278735201558515</v>
      </c>
      <c r="D26" s="190">
        <v>0.14943803386782556</v>
      </c>
      <c r="E26" s="190">
        <v>3.5036715120635394E-2</v>
      </c>
      <c r="F26" s="190">
        <v>9.141315750037465E-3</v>
      </c>
      <c r="G26" s="190">
        <v>2.1579499475498278E-3</v>
      </c>
      <c r="H26" s="190">
        <v>6.2940206803536645E-4</v>
      </c>
      <c r="I26" s="190">
        <v>3.896298516409411E-4</v>
      </c>
      <c r="J26" s="190">
        <v>4.1960137869024428E-4</v>
      </c>
      <c r="K26" s="192" t="s">
        <v>178</v>
      </c>
      <c r="L26" s="29" t="s">
        <v>48</v>
      </c>
      <c r="M26" s="75"/>
      <c r="N26" s="44"/>
      <c r="O26" s="44"/>
      <c r="P26" s="44"/>
      <c r="Q26" s="44"/>
      <c r="R26" s="44"/>
      <c r="S26" s="44"/>
      <c r="T26" s="44"/>
      <c r="U26" s="44"/>
      <c r="V26" s="44"/>
      <c r="W26" s="16"/>
      <c r="X26" s="16"/>
      <c r="Y26" s="16"/>
      <c r="Z26" s="37"/>
      <c r="AA26" s="12"/>
      <c r="AB26" s="12"/>
      <c r="AC26" s="12"/>
      <c r="AD26" s="12"/>
      <c r="AE26" s="12"/>
    </row>
    <row r="27" spans="1:31">
      <c r="A27" s="13" t="s">
        <v>126</v>
      </c>
      <c r="B27" s="89">
        <v>35658</v>
      </c>
      <c r="C27" s="89">
        <v>26322</v>
      </c>
      <c r="D27" s="89">
        <v>5215</v>
      </c>
      <c r="E27" s="89">
        <v>1284</v>
      </c>
      <c r="F27" s="89">
        <v>342</v>
      </c>
      <c r="G27" s="89">
        <v>85</v>
      </c>
      <c r="H27" s="89">
        <v>30</v>
      </c>
      <c r="I27" s="89">
        <v>12</v>
      </c>
      <c r="J27" s="89">
        <v>9</v>
      </c>
      <c r="K27" s="89">
        <v>2359</v>
      </c>
      <c r="L27" s="75"/>
      <c r="M27" s="7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7"/>
      <c r="AA27" s="12"/>
      <c r="AB27" s="12"/>
      <c r="AC27" s="12"/>
      <c r="AD27" s="12"/>
      <c r="AE27" s="12"/>
    </row>
    <row r="28" spans="1:31" s="8" customFormat="1">
      <c r="B28" s="162" t="s">
        <v>175</v>
      </c>
      <c r="C28" s="190">
        <v>0.79047418841406647</v>
      </c>
      <c r="D28" s="190">
        <v>0.15661130964893841</v>
      </c>
      <c r="E28" s="190">
        <v>3.8559716508003244E-2</v>
      </c>
      <c r="F28" s="190">
        <v>1.0270578696056938E-2</v>
      </c>
      <c r="G28" s="190">
        <v>2.5526292080843269E-3</v>
      </c>
      <c r="H28" s="190">
        <v>9.0092795579446835E-4</v>
      </c>
      <c r="I28" s="190">
        <v>3.6037118231778734E-4</v>
      </c>
      <c r="J28" s="190">
        <v>2.7027838673834051E-4</v>
      </c>
      <c r="K28" s="192" t="s">
        <v>179</v>
      </c>
      <c r="L28" s="44" t="s">
        <v>48</v>
      </c>
      <c r="M28" s="49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7"/>
      <c r="AA28" s="12"/>
      <c r="AB28" s="12"/>
      <c r="AC28" s="12"/>
      <c r="AD28" s="12"/>
      <c r="AE28" s="12"/>
    </row>
    <row r="29" spans="1:31" s="8" customFormat="1">
      <c r="D29" s="12"/>
      <c r="E29" s="12"/>
      <c r="F29" s="12"/>
      <c r="G29" s="44"/>
      <c r="H29" s="44"/>
      <c r="I29" s="44"/>
      <c r="J29" s="44"/>
      <c r="K29" s="44"/>
      <c r="L29" s="44"/>
      <c r="M29" s="44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37"/>
      <c r="AA29" s="12"/>
      <c r="AB29" s="12"/>
      <c r="AC29" s="12"/>
      <c r="AD29" s="12"/>
      <c r="AE29" s="12"/>
    </row>
    <row r="30" spans="1:31">
      <c r="A30" s="21" t="s">
        <v>164</v>
      </c>
      <c r="B30" s="21"/>
      <c r="C30" s="17"/>
      <c r="D30" s="16"/>
      <c r="E30" s="16"/>
      <c r="F30" s="16"/>
      <c r="G30" s="4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2"/>
      <c r="AA30" s="12"/>
      <c r="AB30" s="12"/>
      <c r="AC30" s="12"/>
      <c r="AD30" s="12"/>
      <c r="AE30" s="12"/>
    </row>
    <row r="31" spans="1:31">
      <c r="A31" s="22" t="s">
        <v>165</v>
      </c>
      <c r="B31" s="2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>
      <c r="A33" s="37" t="s">
        <v>181</v>
      </c>
      <c r="B33" s="12"/>
      <c r="C33" s="12"/>
      <c r="D33" s="12"/>
      <c r="E33" s="12"/>
      <c r="F33" s="12"/>
      <c r="G33" s="12"/>
      <c r="H33" s="12"/>
      <c r="I33" s="33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>
      <c r="A34" s="193" t="s">
        <v>182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0"/>
  <sheetViews>
    <sheetView zoomScaleNormal="100" workbookViewId="0"/>
  </sheetViews>
  <sheetFormatPr defaultRowHeight="15"/>
  <cols>
    <col min="1" max="1" width="22.7109375" customWidth="1"/>
    <col min="2" max="2" width="21.7109375" customWidth="1"/>
    <col min="3" max="3" width="10.7109375" customWidth="1"/>
    <col min="4" max="4" width="11.42578125" bestFit="1" customWidth="1"/>
    <col min="5" max="5" width="11.28515625" customWidth="1"/>
    <col min="6" max="6" width="10.42578125" bestFit="1" customWidth="1"/>
    <col min="7" max="7" width="12.85546875" customWidth="1"/>
  </cols>
  <sheetData>
    <row r="1" spans="1:36">
      <c r="A1" s="10" t="s">
        <v>75</v>
      </c>
      <c r="B1" s="10" t="s">
        <v>131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>
      <c r="A2" s="12"/>
      <c r="B2" s="14" t="s">
        <v>183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8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>
      <c r="A4" s="73" t="s">
        <v>26</v>
      </c>
      <c r="B4" s="13" t="s">
        <v>27</v>
      </c>
      <c r="C4" s="13" t="s">
        <v>0</v>
      </c>
      <c r="D4" s="12"/>
      <c r="E4" s="13" t="s">
        <v>28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>
      <c r="A5" s="71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31</v>
      </c>
      <c r="G5" s="13" t="s">
        <v>33</v>
      </c>
      <c r="H5" s="13" t="s">
        <v>31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8" customFormat="1">
      <c r="A6" s="71"/>
      <c r="B6" s="13"/>
      <c r="C6" s="13"/>
      <c r="D6" s="13"/>
      <c r="E6" s="13"/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>
      <c r="A7" s="71"/>
      <c r="B7" s="14" t="s">
        <v>34</v>
      </c>
      <c r="C7" s="14" t="s">
        <v>10</v>
      </c>
      <c r="D7" s="12"/>
      <c r="E7" s="14" t="s">
        <v>35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>
      <c r="A8" s="135" t="s">
        <v>36</v>
      </c>
      <c r="B8" s="14" t="s">
        <v>249</v>
      </c>
      <c r="C8" s="14" t="s">
        <v>37</v>
      </c>
      <c r="D8" s="14" t="s">
        <v>31</v>
      </c>
      <c r="E8" s="14" t="s">
        <v>12</v>
      </c>
      <c r="F8" s="14" t="s">
        <v>31</v>
      </c>
      <c r="G8" s="14" t="s">
        <v>89</v>
      </c>
      <c r="H8" s="14" t="s">
        <v>31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8" customFormat="1">
      <c r="A9" s="135"/>
      <c r="B9" s="14"/>
      <c r="C9" s="14"/>
      <c r="D9" s="14"/>
      <c r="E9" s="14"/>
      <c r="F9" s="14"/>
      <c r="G9" s="14"/>
      <c r="H9" s="1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>
      <c r="A10" s="71" t="s">
        <v>15</v>
      </c>
      <c r="B10" s="12" t="s">
        <v>76</v>
      </c>
      <c r="C10" s="33">
        <v>42001</v>
      </c>
      <c r="D10" s="12">
        <v>98.38</v>
      </c>
      <c r="E10" s="33">
        <v>41822</v>
      </c>
      <c r="F10" s="12">
        <v>96.79</v>
      </c>
      <c r="G10" s="12">
        <v>179</v>
      </c>
      <c r="H10" s="12">
        <v>85.24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>
      <c r="A11" s="71"/>
      <c r="B11" s="12" t="s">
        <v>77</v>
      </c>
      <c r="C11" s="12">
        <v>663</v>
      </c>
      <c r="D11" s="12">
        <v>1.55</v>
      </c>
      <c r="E11" s="33">
        <v>1302</v>
      </c>
      <c r="F11" s="12">
        <v>3.01</v>
      </c>
      <c r="G11" s="12">
        <v>24</v>
      </c>
      <c r="H11" s="12">
        <v>11.43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>
      <c r="A12" s="71"/>
      <c r="B12" s="12" t="s">
        <v>78</v>
      </c>
      <c r="C12" s="12">
        <v>28</v>
      </c>
      <c r="D12" s="12">
        <v>7.0000000000000007E-2</v>
      </c>
      <c r="E12" s="12">
        <v>80</v>
      </c>
      <c r="F12" s="12">
        <v>0.19</v>
      </c>
      <c r="G12" s="12">
        <v>4</v>
      </c>
      <c r="H12" s="12">
        <v>1.9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>
      <c r="A13" s="71"/>
      <c r="B13" s="12" t="s">
        <v>79</v>
      </c>
      <c r="C13" s="12">
        <v>2</v>
      </c>
      <c r="D13" s="12">
        <v>0</v>
      </c>
      <c r="E13" s="12">
        <v>5</v>
      </c>
      <c r="F13" s="12">
        <v>0.01</v>
      </c>
      <c r="G13" s="12">
        <v>3</v>
      </c>
      <c r="H13" s="12">
        <v>1.43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>
      <c r="A14" s="71"/>
      <c r="B14" s="12" t="s">
        <v>80</v>
      </c>
      <c r="C14" s="33">
        <v>42694</v>
      </c>
      <c r="D14" s="12">
        <v>100</v>
      </c>
      <c r="E14" s="33">
        <v>43209</v>
      </c>
      <c r="F14" s="12">
        <v>100</v>
      </c>
      <c r="G14" s="12">
        <v>210</v>
      </c>
      <c r="H14" s="12">
        <v>100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180" customFormat="1">
      <c r="A15" s="71"/>
      <c r="B15" s="12"/>
      <c r="C15" s="33"/>
      <c r="D15" s="12"/>
      <c r="E15" s="3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>
      <c r="A16" s="71" t="s">
        <v>23</v>
      </c>
      <c r="B16" s="12" t="s">
        <v>76</v>
      </c>
      <c r="C16" s="33">
        <v>39987</v>
      </c>
      <c r="D16" s="12">
        <v>98.39</v>
      </c>
      <c r="E16" s="33">
        <v>39847</v>
      </c>
      <c r="F16" s="12">
        <v>96.8</v>
      </c>
      <c r="G16" s="12">
        <v>140</v>
      </c>
      <c r="H16" s="12">
        <v>88.61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>
      <c r="A17" s="71"/>
      <c r="B17" s="12" t="s">
        <v>77</v>
      </c>
      <c r="C17" s="12">
        <v>629</v>
      </c>
      <c r="D17" s="12">
        <v>1.55</v>
      </c>
      <c r="E17" s="33">
        <v>1241</v>
      </c>
      <c r="F17" s="12">
        <v>3.01</v>
      </c>
      <c r="G17" s="12">
        <v>17</v>
      </c>
      <c r="H17" s="12">
        <v>10.76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71"/>
      <c r="B18" s="12" t="s">
        <v>78</v>
      </c>
      <c r="C18" s="12">
        <v>24</v>
      </c>
      <c r="D18" s="12">
        <v>0.06</v>
      </c>
      <c r="E18" s="12">
        <v>71</v>
      </c>
      <c r="F18" s="12">
        <v>0.17</v>
      </c>
      <c r="G18" s="12">
        <v>1</v>
      </c>
      <c r="H18" s="12">
        <v>0.63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>
      <c r="A19" s="71"/>
      <c r="B19" s="12" t="s">
        <v>79</v>
      </c>
      <c r="C19" s="12">
        <v>1</v>
      </c>
      <c r="D19" s="12">
        <v>0</v>
      </c>
      <c r="E19" s="12">
        <v>4</v>
      </c>
      <c r="F19" s="12">
        <v>0.01</v>
      </c>
      <c r="G19" s="12">
        <v>0</v>
      </c>
      <c r="H19" s="12">
        <v>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>
      <c r="A20" s="71"/>
      <c r="B20" s="12" t="s">
        <v>80</v>
      </c>
      <c r="C20" s="33">
        <v>40641</v>
      </c>
      <c r="D20" s="12">
        <v>100</v>
      </c>
      <c r="E20" s="33">
        <v>41163</v>
      </c>
      <c r="F20" s="12">
        <v>100</v>
      </c>
      <c r="G20" s="12">
        <v>158</v>
      </c>
      <c r="H20" s="12">
        <v>100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>
      <c r="A21" s="7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>
      <c r="A22" s="71" t="s">
        <v>24</v>
      </c>
      <c r="B22" s="12" t="s">
        <v>76</v>
      </c>
      <c r="C22" s="33">
        <v>40393</v>
      </c>
      <c r="D22" s="12">
        <v>98.3</v>
      </c>
      <c r="E22" s="33">
        <v>40246</v>
      </c>
      <c r="F22" s="12">
        <v>96.65</v>
      </c>
      <c r="G22" s="12">
        <v>147</v>
      </c>
      <c r="H22" s="12">
        <v>90.74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>
      <c r="A23" s="71"/>
      <c r="B23" s="12" t="s">
        <v>77</v>
      </c>
      <c r="C23" s="12">
        <v>684</v>
      </c>
      <c r="D23" s="12">
        <v>1.66</v>
      </c>
      <c r="E23" s="33">
        <v>1354</v>
      </c>
      <c r="F23" s="12">
        <v>3.25</v>
      </c>
      <c r="G23" s="12">
        <v>14</v>
      </c>
      <c r="H23" s="12">
        <v>8.64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>
      <c r="A24" s="71"/>
      <c r="B24" s="12" t="s">
        <v>78</v>
      </c>
      <c r="C24" s="12">
        <v>14</v>
      </c>
      <c r="D24" s="12">
        <v>0.03</v>
      </c>
      <c r="E24" s="12">
        <v>41</v>
      </c>
      <c r="F24" s="12">
        <v>0.1</v>
      </c>
      <c r="G24" s="12">
        <v>1</v>
      </c>
      <c r="H24" s="12">
        <v>0.62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>
      <c r="A25" s="71"/>
      <c r="B25" s="12" t="s">
        <v>79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>
      <c r="A26" s="71"/>
      <c r="B26" s="12" t="s">
        <v>80</v>
      </c>
      <c r="C26" s="33">
        <v>41091</v>
      </c>
      <c r="D26" s="12">
        <v>100</v>
      </c>
      <c r="E26" s="33">
        <v>41641</v>
      </c>
      <c r="F26" s="12">
        <v>100</v>
      </c>
      <c r="G26" s="12">
        <v>162</v>
      </c>
      <c r="H26" s="12">
        <v>100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>
      <c r="A27" s="7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>
      <c r="A28" s="71" t="s">
        <v>16</v>
      </c>
      <c r="B28" s="12" t="s">
        <v>76</v>
      </c>
      <c r="C28" s="33">
        <v>38740</v>
      </c>
      <c r="D28" s="12">
        <v>98.26</v>
      </c>
      <c r="E28" s="33">
        <v>38600</v>
      </c>
      <c r="F28" s="12">
        <v>96.58</v>
      </c>
      <c r="G28" s="12">
        <v>140</v>
      </c>
      <c r="H28" s="12">
        <v>89.17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>
      <c r="A29" s="71"/>
      <c r="B29" s="12" t="s">
        <v>77</v>
      </c>
      <c r="C29" s="12">
        <v>681</v>
      </c>
      <c r="D29" s="12">
        <v>1.73</v>
      </c>
      <c r="E29" s="33">
        <v>1345</v>
      </c>
      <c r="F29" s="12">
        <v>3.37</v>
      </c>
      <c r="G29" s="12">
        <v>17</v>
      </c>
      <c r="H29" s="12">
        <v>10.83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>
      <c r="A30" s="71"/>
      <c r="B30" s="12" t="s">
        <v>78</v>
      </c>
      <c r="C30" s="12">
        <v>7</v>
      </c>
      <c r="D30" s="12">
        <v>0.02</v>
      </c>
      <c r="E30" s="12">
        <v>21</v>
      </c>
      <c r="F30" s="12">
        <v>0.05</v>
      </c>
      <c r="G30" s="12">
        <v>0</v>
      </c>
      <c r="H30" s="12">
        <v>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>
      <c r="A31" s="71"/>
      <c r="B31" s="12" t="s">
        <v>80</v>
      </c>
      <c r="C31" s="33">
        <v>39428</v>
      </c>
      <c r="D31" s="12">
        <v>100</v>
      </c>
      <c r="E31" s="33">
        <v>39966</v>
      </c>
      <c r="F31" s="12">
        <v>100</v>
      </c>
      <c r="G31" s="12">
        <v>157</v>
      </c>
      <c r="H31" s="12">
        <v>100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>
      <c r="A32" s="7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71" t="s">
        <v>17</v>
      </c>
      <c r="B33" s="12" t="s">
        <v>76</v>
      </c>
      <c r="C33" s="33">
        <v>38485</v>
      </c>
      <c r="D33" s="12">
        <v>98.35</v>
      </c>
      <c r="E33" s="33">
        <v>38341</v>
      </c>
      <c r="F33" s="12">
        <v>96.74</v>
      </c>
      <c r="G33" s="12">
        <v>144</v>
      </c>
      <c r="H33" s="12">
        <v>91.72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71"/>
      <c r="B34" s="12" t="s">
        <v>77</v>
      </c>
      <c r="C34" s="12">
        <v>638</v>
      </c>
      <c r="D34" s="12">
        <v>1.63</v>
      </c>
      <c r="E34" s="33">
        <v>1264</v>
      </c>
      <c r="F34" s="12">
        <v>3.19</v>
      </c>
      <c r="G34" s="12">
        <v>12</v>
      </c>
      <c r="H34" s="12">
        <v>7.64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71"/>
      <c r="B35" s="12" t="s">
        <v>78</v>
      </c>
      <c r="C35" s="12">
        <v>9</v>
      </c>
      <c r="D35" s="12">
        <v>0.02</v>
      </c>
      <c r="E35" s="12">
        <v>26</v>
      </c>
      <c r="F35" s="12">
        <v>7.0000000000000007E-2</v>
      </c>
      <c r="G35" s="12">
        <v>1</v>
      </c>
      <c r="H35" s="12">
        <v>0.64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71"/>
      <c r="B36" s="12" t="s">
        <v>80</v>
      </c>
      <c r="C36" s="33">
        <v>39132</v>
      </c>
      <c r="D36" s="12">
        <v>100</v>
      </c>
      <c r="E36" s="33">
        <v>39631</v>
      </c>
      <c r="F36" s="12">
        <v>100</v>
      </c>
      <c r="G36" s="12">
        <v>157</v>
      </c>
      <c r="H36" s="12">
        <v>100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7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71" t="s">
        <v>18</v>
      </c>
      <c r="B38" s="12" t="s">
        <v>76</v>
      </c>
      <c r="C38" s="33">
        <v>36313</v>
      </c>
      <c r="D38" s="12">
        <v>98.5</v>
      </c>
      <c r="E38" s="33">
        <v>36150</v>
      </c>
      <c r="F38" s="12">
        <v>97.04</v>
      </c>
      <c r="G38" s="12">
        <v>163</v>
      </c>
      <c r="H38" s="12">
        <v>92.61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71"/>
      <c r="B39" s="12" t="s">
        <v>77</v>
      </c>
      <c r="C39" s="12">
        <v>544</v>
      </c>
      <c r="D39" s="12">
        <v>1.48</v>
      </c>
      <c r="E39" s="33">
        <v>1075</v>
      </c>
      <c r="F39" s="12">
        <v>2.89</v>
      </c>
      <c r="G39" s="12">
        <v>13</v>
      </c>
      <c r="H39" s="12">
        <v>7.39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71"/>
      <c r="B40" s="12" t="s">
        <v>78</v>
      </c>
      <c r="C40" s="12">
        <v>9</v>
      </c>
      <c r="D40" s="12">
        <v>0.02</v>
      </c>
      <c r="E40" s="12">
        <v>27</v>
      </c>
      <c r="F40" s="12">
        <v>7.0000000000000007E-2</v>
      </c>
      <c r="G40" s="12">
        <v>0</v>
      </c>
      <c r="H40" s="12">
        <v>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71"/>
      <c r="B41" s="12" t="s">
        <v>80</v>
      </c>
      <c r="C41" s="33">
        <v>36866</v>
      </c>
      <c r="D41" s="12">
        <v>100</v>
      </c>
      <c r="E41" s="33">
        <v>37252</v>
      </c>
      <c r="F41" s="12">
        <v>100</v>
      </c>
      <c r="G41" s="12">
        <v>176</v>
      </c>
      <c r="H41" s="12">
        <v>100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7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71" t="s">
        <v>42</v>
      </c>
      <c r="B43" s="17" t="s">
        <v>76</v>
      </c>
      <c r="C43" s="50">
        <v>36565</v>
      </c>
      <c r="D43" s="17">
        <v>98.48</v>
      </c>
      <c r="E43" s="50">
        <v>36391</v>
      </c>
      <c r="F43" s="51">
        <v>97</v>
      </c>
      <c r="G43" s="17">
        <v>174</v>
      </c>
      <c r="H43" s="51">
        <v>96.13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71"/>
      <c r="B44" s="17" t="s">
        <v>77</v>
      </c>
      <c r="C44" s="17">
        <v>555</v>
      </c>
      <c r="D44" s="51">
        <v>1.49</v>
      </c>
      <c r="E44" s="50">
        <v>1103</v>
      </c>
      <c r="F44" s="51">
        <v>2.94</v>
      </c>
      <c r="G44" s="17">
        <v>7</v>
      </c>
      <c r="H44" s="51">
        <v>3.87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71"/>
      <c r="B45" s="17" t="s">
        <v>78</v>
      </c>
      <c r="C45" s="17">
        <v>8</v>
      </c>
      <c r="D45" s="17">
        <v>0.02</v>
      </c>
      <c r="E45" s="17">
        <v>24</v>
      </c>
      <c r="F45" s="51">
        <v>0.06</v>
      </c>
      <c r="G45" s="17">
        <v>0</v>
      </c>
      <c r="H45" s="52">
        <v>0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>
      <c r="A46" s="71"/>
      <c r="B46" s="17" t="s">
        <v>80</v>
      </c>
      <c r="C46" s="50">
        <v>37128</v>
      </c>
      <c r="D46" s="17">
        <v>100</v>
      </c>
      <c r="E46" s="53">
        <v>37518</v>
      </c>
      <c r="F46" s="67">
        <v>100</v>
      </c>
      <c r="G46" s="17">
        <v>181</v>
      </c>
      <c r="H46" s="67">
        <v>100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71"/>
      <c r="B47" s="12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>
      <c r="A48" s="84" t="s">
        <v>43</v>
      </c>
      <c r="B48" s="37" t="s">
        <v>76</v>
      </c>
      <c r="C48" s="50">
        <v>35484</v>
      </c>
      <c r="D48" s="58">
        <v>98.28</v>
      </c>
      <c r="E48" s="66">
        <v>35350</v>
      </c>
      <c r="F48" s="58">
        <v>96.63</v>
      </c>
      <c r="G48" s="37">
        <v>134</v>
      </c>
      <c r="H48" s="58">
        <v>89.93</v>
      </c>
      <c r="I48" s="3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>
      <c r="A49" s="84"/>
      <c r="B49" s="37" t="s">
        <v>77</v>
      </c>
      <c r="C49" s="17">
        <v>611</v>
      </c>
      <c r="D49" s="58">
        <v>1.69</v>
      </c>
      <c r="E49" s="66">
        <v>1207</v>
      </c>
      <c r="F49" s="58">
        <v>3.3</v>
      </c>
      <c r="G49" s="37">
        <v>15</v>
      </c>
      <c r="H49" s="58">
        <v>10.07</v>
      </c>
      <c r="I49" s="3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>
      <c r="A50" s="84"/>
      <c r="B50" s="37" t="s">
        <v>78</v>
      </c>
      <c r="C50" s="66">
        <v>9</v>
      </c>
      <c r="D50" s="58">
        <v>0.02</v>
      </c>
      <c r="E50" s="37">
        <v>27</v>
      </c>
      <c r="F50" s="58">
        <v>7.0000000000000007E-2</v>
      </c>
      <c r="G50" s="37">
        <v>0</v>
      </c>
      <c r="H50" s="58">
        <v>0</v>
      </c>
      <c r="I50" s="3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84"/>
      <c r="B51" s="37" t="s">
        <v>80</v>
      </c>
      <c r="C51" s="66">
        <v>36104</v>
      </c>
      <c r="D51" s="37">
        <v>100</v>
      </c>
      <c r="E51" s="66">
        <v>36584</v>
      </c>
      <c r="F51" s="37">
        <v>100</v>
      </c>
      <c r="G51" s="37">
        <v>149</v>
      </c>
      <c r="H51" s="37">
        <v>100</v>
      </c>
      <c r="I51" s="3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83"/>
      <c r="B52" s="16"/>
      <c r="C52" s="29"/>
      <c r="D52" s="48"/>
      <c r="E52" s="16"/>
      <c r="F52" s="48"/>
      <c r="G52" s="16"/>
      <c r="H52" s="48"/>
      <c r="I52" s="16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8" customFormat="1">
      <c r="A53" s="83" t="s">
        <v>86</v>
      </c>
      <c r="B53" s="16" t="s">
        <v>76</v>
      </c>
      <c r="C53" s="46">
        <v>36080</v>
      </c>
      <c r="D53" s="48">
        <v>98.17</v>
      </c>
      <c r="E53" s="46">
        <v>35943</v>
      </c>
      <c r="F53" s="48">
        <v>96.42</v>
      </c>
      <c r="G53" s="16">
        <v>137</v>
      </c>
      <c r="H53" s="48">
        <v>86.16</v>
      </c>
      <c r="I53" s="16"/>
      <c r="J53" s="3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8" customFormat="1">
      <c r="A54" s="83"/>
      <c r="B54" s="16" t="s">
        <v>77</v>
      </c>
      <c r="C54" s="16">
        <v>663</v>
      </c>
      <c r="D54" s="48">
        <v>1.8</v>
      </c>
      <c r="E54" s="46">
        <v>1304</v>
      </c>
      <c r="F54" s="48">
        <v>3.5</v>
      </c>
      <c r="G54" s="16">
        <v>22</v>
      </c>
      <c r="H54" s="48">
        <v>13.84</v>
      </c>
      <c r="I54" s="16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8" customFormat="1">
      <c r="A55" s="83"/>
      <c r="B55" s="16" t="s">
        <v>78</v>
      </c>
      <c r="C55" s="16">
        <v>9</v>
      </c>
      <c r="D55" s="48">
        <v>0.02</v>
      </c>
      <c r="E55" s="16">
        <v>27</v>
      </c>
      <c r="F55" s="48">
        <v>7.0000000000000007E-2</v>
      </c>
      <c r="G55" s="16">
        <v>0</v>
      </c>
      <c r="H55" s="48">
        <v>0</v>
      </c>
      <c r="I55" s="16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8" customFormat="1">
      <c r="A56" s="83"/>
      <c r="B56" s="91" t="s">
        <v>248</v>
      </c>
      <c r="C56" s="16">
        <v>1</v>
      </c>
      <c r="D56" s="48">
        <v>0</v>
      </c>
      <c r="E56" s="16">
        <v>4</v>
      </c>
      <c r="F56" s="48">
        <v>0.01</v>
      </c>
      <c r="G56" s="16">
        <v>0</v>
      </c>
      <c r="H56" s="48">
        <v>0</v>
      </c>
      <c r="I56" s="1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s="8" customFormat="1">
      <c r="A57" s="83"/>
      <c r="B57" s="16" t="s">
        <v>250</v>
      </c>
      <c r="C57" s="46">
        <v>36753</v>
      </c>
      <c r="D57" s="48">
        <v>100</v>
      </c>
      <c r="E57" s="46">
        <v>37278</v>
      </c>
      <c r="F57" s="48">
        <v>100</v>
      </c>
      <c r="G57" s="16">
        <v>159</v>
      </c>
      <c r="H57" s="48">
        <v>100</v>
      </c>
      <c r="I57" s="16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>
      <c r="A58" s="83"/>
      <c r="B58" s="16"/>
      <c r="C58" s="75"/>
      <c r="D58" s="48"/>
      <c r="E58" s="16"/>
      <c r="F58" s="76"/>
      <c r="G58" s="16"/>
      <c r="H58" s="16"/>
      <c r="I58" s="16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>
      <c r="A59" s="83" t="s">
        <v>106</v>
      </c>
      <c r="B59" s="16" t="s">
        <v>76</v>
      </c>
      <c r="C59" s="46">
        <v>35347</v>
      </c>
      <c r="D59" s="48">
        <v>98.22</v>
      </c>
      <c r="E59" s="46">
        <v>35197</v>
      </c>
      <c r="F59" s="48">
        <v>96.5</v>
      </c>
      <c r="G59" s="16">
        <v>150</v>
      </c>
      <c r="H59" s="48">
        <v>91.46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83"/>
      <c r="B60" s="16" t="s">
        <v>77</v>
      </c>
      <c r="C60" s="16">
        <v>628</v>
      </c>
      <c r="D60" s="48">
        <v>1.75</v>
      </c>
      <c r="E60" s="46">
        <v>1243</v>
      </c>
      <c r="F60" s="48">
        <v>3.41</v>
      </c>
      <c r="G60" s="16">
        <v>13</v>
      </c>
      <c r="H60" s="48">
        <v>7.93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83"/>
      <c r="B61" s="16" t="s">
        <v>78</v>
      </c>
      <c r="C61" s="16">
        <v>11</v>
      </c>
      <c r="D61" s="48">
        <v>0.03</v>
      </c>
      <c r="E61" s="16">
        <v>32</v>
      </c>
      <c r="F61" s="48">
        <v>0.09</v>
      </c>
      <c r="G61" s="16">
        <v>1</v>
      </c>
      <c r="H61" s="48">
        <v>0.61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>
      <c r="A62" s="83"/>
      <c r="B62" s="16" t="s">
        <v>250</v>
      </c>
      <c r="C62" s="46">
        <v>35986</v>
      </c>
      <c r="D62" s="48">
        <v>100</v>
      </c>
      <c r="E62" s="46">
        <v>36472</v>
      </c>
      <c r="F62" s="48">
        <v>100</v>
      </c>
      <c r="G62" s="16">
        <v>164</v>
      </c>
      <c r="H62" s="48">
        <v>100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s="8" customFormat="1">
      <c r="A63" s="83"/>
      <c r="B63" s="16"/>
      <c r="C63" s="75"/>
      <c r="D63" s="49"/>
      <c r="E63" s="75"/>
      <c r="F63" s="49"/>
      <c r="G63" s="29"/>
      <c r="H63" s="49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s="8" customFormat="1">
      <c r="A64" s="86" t="s">
        <v>126</v>
      </c>
      <c r="B64" s="29" t="s">
        <v>251</v>
      </c>
      <c r="C64" s="75">
        <v>35011</v>
      </c>
      <c r="D64" s="49">
        <v>98.19</v>
      </c>
      <c r="E64" s="75">
        <v>34878</v>
      </c>
      <c r="F64" s="49">
        <v>96.44</v>
      </c>
      <c r="G64" s="29">
        <v>133</v>
      </c>
      <c r="H64" s="49">
        <v>92.36</v>
      </c>
      <c r="I64" s="1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s="8" customFormat="1">
      <c r="A65" s="86"/>
      <c r="B65" s="29" t="s">
        <v>252</v>
      </c>
      <c r="C65" s="75">
        <v>642</v>
      </c>
      <c r="D65" s="49">
        <v>1.8</v>
      </c>
      <c r="E65" s="75">
        <v>1273</v>
      </c>
      <c r="F65" s="49">
        <v>3.52</v>
      </c>
      <c r="G65" s="29">
        <v>11</v>
      </c>
      <c r="H65" s="49">
        <v>7.64</v>
      </c>
      <c r="I65" s="13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s="8" customFormat="1">
      <c r="A66" s="86"/>
      <c r="B66" s="29" t="s">
        <v>253</v>
      </c>
      <c r="C66" s="75">
        <v>5</v>
      </c>
      <c r="D66" s="49">
        <v>0.01</v>
      </c>
      <c r="E66" s="75">
        <v>15</v>
      </c>
      <c r="F66" s="49">
        <v>0.04</v>
      </c>
      <c r="G66" s="29">
        <v>0</v>
      </c>
      <c r="H66" s="49">
        <v>0</v>
      </c>
      <c r="I66" s="13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s="8" customFormat="1">
      <c r="A67" s="86"/>
      <c r="B67" s="29" t="s">
        <v>254</v>
      </c>
      <c r="C67" s="75">
        <v>35658</v>
      </c>
      <c r="D67" s="49">
        <v>100</v>
      </c>
      <c r="E67" s="75">
        <v>36166</v>
      </c>
      <c r="F67" s="49">
        <v>100</v>
      </c>
      <c r="G67" s="29">
        <v>144</v>
      </c>
      <c r="H67" s="49">
        <v>100</v>
      </c>
      <c r="I67" s="1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21" t="s">
        <v>2</v>
      </c>
      <c r="B69" s="21" t="s">
        <v>158</v>
      </c>
    </row>
    <row r="70" spans="1:36">
      <c r="A70" s="22" t="s">
        <v>4</v>
      </c>
      <c r="B70" s="22" t="s">
        <v>5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93"/>
  <sheetViews>
    <sheetView workbookViewId="0"/>
  </sheetViews>
  <sheetFormatPr defaultRowHeight="15"/>
  <cols>
    <col min="1" max="1" width="23.140625" style="8" customWidth="1"/>
    <col min="2" max="2" width="10.5703125" style="8" customWidth="1"/>
    <col min="3" max="3" width="9.28515625" style="8" bestFit="1" customWidth="1"/>
    <col min="4" max="4" width="9.5703125" style="8" bestFit="1" customWidth="1"/>
    <col min="5" max="5" width="9.28515625" style="8" bestFit="1" customWidth="1"/>
    <col min="6" max="6" width="9.7109375" style="8" bestFit="1" customWidth="1"/>
    <col min="7" max="7" width="10.7109375" style="8" bestFit="1" customWidth="1"/>
    <col min="8" max="8" width="9.7109375" style="8" bestFit="1" customWidth="1"/>
    <col min="9" max="9" width="14.85546875" style="8" bestFit="1" customWidth="1"/>
    <col min="10" max="10" width="9.5703125" style="8" bestFit="1" customWidth="1"/>
    <col min="11" max="11" width="14" style="8" customWidth="1"/>
    <col min="12" max="12" width="12.42578125" style="8" customWidth="1"/>
    <col min="13" max="13" width="7.5703125" style="8" customWidth="1"/>
    <col min="14" max="14" width="11.140625" style="8" customWidth="1"/>
    <col min="15" max="15" width="9.140625" style="8"/>
    <col min="16" max="16" width="8.5703125" style="8" bestFit="1" customWidth="1"/>
    <col min="17" max="16384" width="9.140625" style="8"/>
  </cols>
  <sheetData>
    <row r="1" spans="1:49">
      <c r="A1" s="10" t="s">
        <v>81</v>
      </c>
      <c r="B1" s="10" t="s">
        <v>132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>
      <c r="A2" s="13"/>
      <c r="B2" s="14" t="s">
        <v>184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>
      <c r="A4" s="54" t="s">
        <v>45</v>
      </c>
      <c r="B4" s="17"/>
      <c r="C4" s="225" t="s">
        <v>38</v>
      </c>
      <c r="D4" s="225"/>
      <c r="E4" s="225"/>
      <c r="F4" s="225"/>
      <c r="G4" s="225"/>
      <c r="H4" s="225"/>
      <c r="I4" s="17"/>
      <c r="J4" s="12"/>
      <c r="K4" s="12"/>
      <c r="L4" s="12"/>
      <c r="M4" s="12"/>
      <c r="N4" s="12"/>
      <c r="O4" s="17"/>
      <c r="P4" s="17"/>
      <c r="Q4" s="17"/>
      <c r="R4" s="17"/>
      <c r="S4" s="17"/>
      <c r="T4" s="17"/>
      <c r="U4" s="17"/>
      <c r="V4" s="17"/>
      <c r="W4" s="17"/>
      <c r="X4" s="17"/>
      <c r="Y4" s="12"/>
      <c r="Z4" s="12"/>
      <c r="AA4" s="12"/>
      <c r="AB4" s="12"/>
      <c r="AC4" s="12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>
      <c r="A5" s="56" t="s">
        <v>44</v>
      </c>
      <c r="C5" s="224" t="s">
        <v>96</v>
      </c>
      <c r="D5" s="224"/>
      <c r="E5" s="224"/>
      <c r="F5" s="224"/>
      <c r="G5" s="224"/>
      <c r="H5" s="224"/>
      <c r="J5" s="13" t="s">
        <v>40</v>
      </c>
      <c r="K5" s="12"/>
      <c r="L5" s="12"/>
      <c r="M5" s="12"/>
      <c r="W5" s="16"/>
      <c r="X5" s="16"/>
      <c r="Y5" s="37"/>
      <c r="Z5" s="37"/>
      <c r="AA5" s="37"/>
      <c r="AB5" s="37"/>
      <c r="AC5" s="1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>
      <c r="A6" s="56"/>
      <c r="B6" s="55" t="s">
        <v>20</v>
      </c>
      <c r="C6" s="122" t="s">
        <v>185</v>
      </c>
      <c r="D6" s="122" t="s">
        <v>186</v>
      </c>
      <c r="E6" s="133" t="s">
        <v>187</v>
      </c>
      <c r="F6" s="122" t="s">
        <v>188</v>
      </c>
      <c r="G6" s="122" t="s">
        <v>189</v>
      </c>
      <c r="H6" s="133" t="s">
        <v>190</v>
      </c>
      <c r="I6" s="122" t="s">
        <v>39</v>
      </c>
      <c r="J6" s="12"/>
      <c r="K6" s="12"/>
      <c r="L6" s="12"/>
      <c r="M6" s="12"/>
      <c r="N6" s="121"/>
      <c r="O6" s="224"/>
      <c r="P6" s="224"/>
      <c r="Q6" s="224"/>
      <c r="R6" s="224"/>
      <c r="S6" s="224"/>
      <c r="T6" s="224"/>
      <c r="U6" s="224"/>
      <c r="V6" s="121"/>
      <c r="W6" s="29"/>
      <c r="X6" s="16"/>
      <c r="Y6" s="37"/>
      <c r="Z6" s="37"/>
      <c r="AA6" s="37"/>
      <c r="AB6" s="37"/>
      <c r="AC6" s="1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>
      <c r="A7" s="16"/>
      <c r="B7" s="121" t="s">
        <v>93</v>
      </c>
      <c r="C7" s="57"/>
      <c r="D7" s="24"/>
      <c r="E7" s="24"/>
      <c r="F7" s="24"/>
      <c r="G7" s="24"/>
      <c r="H7" s="24"/>
      <c r="I7" s="121" t="s">
        <v>92</v>
      </c>
      <c r="J7" s="12"/>
      <c r="K7" s="12"/>
      <c r="L7" s="12"/>
      <c r="M7" s="12"/>
      <c r="N7" s="12"/>
      <c r="O7" s="29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12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>
      <c r="A8" s="12" t="s">
        <v>191</v>
      </c>
      <c r="B8" s="50">
        <v>15</v>
      </c>
      <c r="C8" s="50">
        <v>2</v>
      </c>
      <c r="D8" s="33">
        <v>12</v>
      </c>
      <c r="E8" s="33">
        <v>1</v>
      </c>
      <c r="F8" s="33">
        <v>0</v>
      </c>
      <c r="G8" s="33">
        <v>0</v>
      </c>
      <c r="H8" s="33">
        <v>0</v>
      </c>
      <c r="I8" s="34">
        <v>0</v>
      </c>
      <c r="J8" s="33"/>
      <c r="K8" s="3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>
      <c r="A9" s="68" t="s">
        <v>31</v>
      </c>
      <c r="B9" s="60">
        <v>0.04</v>
      </c>
      <c r="C9" s="60">
        <v>13.33</v>
      </c>
      <c r="D9" s="60">
        <v>80</v>
      </c>
      <c r="E9" s="60">
        <v>6.67</v>
      </c>
      <c r="F9" s="60">
        <v>0</v>
      </c>
      <c r="G9" s="60">
        <v>0</v>
      </c>
      <c r="H9" s="60">
        <v>0</v>
      </c>
      <c r="I9" s="60">
        <v>0</v>
      </c>
      <c r="J9" s="33"/>
      <c r="K9" s="12"/>
      <c r="L9" s="12"/>
      <c r="M9" s="12"/>
      <c r="N9" s="12"/>
      <c r="O9" s="61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12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>
      <c r="A10" s="12" t="s">
        <v>192</v>
      </c>
      <c r="B10" s="50">
        <v>145</v>
      </c>
      <c r="C10" s="50">
        <v>0</v>
      </c>
      <c r="D10" s="50">
        <v>105</v>
      </c>
      <c r="E10" s="50">
        <v>31</v>
      </c>
      <c r="F10" s="50">
        <v>9</v>
      </c>
      <c r="G10" s="50">
        <v>0</v>
      </c>
      <c r="H10" s="50">
        <v>0</v>
      </c>
      <c r="I10" s="87">
        <v>0</v>
      </c>
      <c r="J10" s="33"/>
      <c r="K10" s="33"/>
      <c r="L10" s="12"/>
      <c r="M10" s="71"/>
      <c r="N10" s="12"/>
      <c r="O10" s="12"/>
      <c r="P10" s="12"/>
      <c r="Q10" s="12"/>
      <c r="R10" s="12"/>
      <c r="S10" s="12"/>
      <c r="U10" s="12"/>
      <c r="V10" s="12"/>
      <c r="W10" s="12"/>
      <c r="X10" s="12"/>
      <c r="Y10" s="12"/>
      <c r="Z10" s="12"/>
      <c r="AA10" s="12"/>
      <c r="AB10" s="12"/>
      <c r="AC10" s="12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>
      <c r="A11" s="68" t="s">
        <v>31</v>
      </c>
      <c r="B11" s="60">
        <v>0.4</v>
      </c>
      <c r="C11" s="60">
        <v>0</v>
      </c>
      <c r="D11" s="60">
        <v>72.41</v>
      </c>
      <c r="E11" s="60">
        <v>21.38</v>
      </c>
      <c r="F11" s="60">
        <v>6.21</v>
      </c>
      <c r="G11" s="60">
        <v>0</v>
      </c>
      <c r="H11" s="60">
        <v>0</v>
      </c>
      <c r="I11" s="60">
        <v>0</v>
      </c>
      <c r="J11" s="33"/>
      <c r="K11" s="12"/>
      <c r="L11" s="85"/>
      <c r="M11" s="85"/>
      <c r="N11" s="71"/>
      <c r="O11" s="83"/>
      <c r="P11" s="84"/>
      <c r="Q11" s="85"/>
      <c r="R11" s="85"/>
      <c r="S11" s="85"/>
      <c r="U11" s="15"/>
      <c r="V11" s="15"/>
      <c r="W11" s="15"/>
      <c r="X11" s="15"/>
      <c r="Y11" s="37"/>
      <c r="Z11" s="37"/>
      <c r="AA11" s="37"/>
      <c r="AB11" s="37"/>
      <c r="AC11" s="12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>
      <c r="A12" s="12" t="s">
        <v>199</v>
      </c>
      <c r="B12" s="50">
        <v>175</v>
      </c>
      <c r="C12" s="50">
        <v>0</v>
      </c>
      <c r="D12" s="50">
        <v>18</v>
      </c>
      <c r="E12" s="50">
        <v>110</v>
      </c>
      <c r="F12" s="50">
        <v>46</v>
      </c>
      <c r="G12" s="50">
        <v>1</v>
      </c>
      <c r="H12" s="50">
        <v>0</v>
      </c>
      <c r="I12" s="87">
        <v>0</v>
      </c>
      <c r="J12" s="33"/>
      <c r="K12" s="33"/>
      <c r="L12" s="71"/>
      <c r="M12" s="71"/>
      <c r="N12" s="71"/>
      <c r="O12" s="71"/>
      <c r="P12" s="71"/>
      <c r="Q12" s="71"/>
      <c r="R12" s="71"/>
      <c r="S12" s="85"/>
      <c r="U12" s="12"/>
      <c r="V12" s="12"/>
      <c r="W12" s="12"/>
      <c r="X12" s="12"/>
      <c r="Y12" s="12"/>
      <c r="Z12" s="12"/>
      <c r="AA12" s="12"/>
      <c r="AB12" s="12"/>
      <c r="AC12" s="12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>
      <c r="A13" s="68" t="s">
        <v>31</v>
      </c>
      <c r="B13" s="60">
        <v>0.48</v>
      </c>
      <c r="C13" s="60">
        <v>0</v>
      </c>
      <c r="D13" s="60">
        <v>10.29</v>
      </c>
      <c r="E13" s="60">
        <v>62.86</v>
      </c>
      <c r="F13" s="60">
        <v>26.29</v>
      </c>
      <c r="G13" s="60">
        <v>0.56999999999999995</v>
      </c>
      <c r="H13" s="60">
        <v>0</v>
      </c>
      <c r="I13" s="60">
        <v>0</v>
      </c>
      <c r="J13" s="33"/>
      <c r="K13" s="12"/>
      <c r="L13" s="85"/>
      <c r="M13" s="85"/>
      <c r="N13" s="71"/>
      <c r="O13" s="83"/>
      <c r="P13" s="84"/>
      <c r="Q13" s="85"/>
      <c r="R13" s="85"/>
      <c r="S13" s="85"/>
      <c r="U13" s="15"/>
      <c r="V13" s="15"/>
      <c r="W13" s="15"/>
      <c r="X13" s="15"/>
      <c r="Y13" s="37"/>
      <c r="Z13" s="37"/>
      <c r="AA13" s="37"/>
      <c r="AB13" s="37"/>
      <c r="AC13" s="12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>
      <c r="A14" s="12" t="s">
        <v>193</v>
      </c>
      <c r="B14" s="50">
        <v>366</v>
      </c>
      <c r="C14" s="33">
        <v>0</v>
      </c>
      <c r="D14" s="33">
        <v>0</v>
      </c>
      <c r="E14" s="33">
        <v>63</v>
      </c>
      <c r="F14" s="33">
        <v>262</v>
      </c>
      <c r="G14" s="33">
        <v>41</v>
      </c>
      <c r="H14" s="33">
        <v>0</v>
      </c>
      <c r="I14" s="87">
        <v>0</v>
      </c>
      <c r="J14" s="33"/>
      <c r="K14" s="33"/>
      <c r="L14" s="71"/>
      <c r="M14" s="71"/>
      <c r="N14" s="71"/>
      <c r="O14" s="71"/>
      <c r="P14" s="71"/>
      <c r="Q14" s="71"/>
      <c r="R14" s="71"/>
      <c r="S14" s="85"/>
      <c r="U14" s="12"/>
      <c r="V14" s="12"/>
      <c r="W14" s="12"/>
      <c r="X14" s="12"/>
      <c r="Y14" s="12"/>
      <c r="Z14" s="12"/>
      <c r="AA14" s="12"/>
      <c r="AB14" s="12"/>
      <c r="AC14" s="12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>
      <c r="A15" s="68" t="s">
        <v>31</v>
      </c>
      <c r="B15" s="60">
        <v>1.01</v>
      </c>
      <c r="C15" s="60">
        <v>0</v>
      </c>
      <c r="D15" s="60">
        <v>0</v>
      </c>
      <c r="E15" s="60">
        <v>17.21</v>
      </c>
      <c r="F15" s="60">
        <v>71.58</v>
      </c>
      <c r="G15" s="60">
        <v>11.2</v>
      </c>
      <c r="H15" s="60">
        <v>0</v>
      </c>
      <c r="I15" s="60">
        <v>0</v>
      </c>
      <c r="J15" s="33"/>
      <c r="K15" s="12"/>
      <c r="L15" s="85"/>
      <c r="M15" s="85"/>
      <c r="N15" s="71"/>
      <c r="O15" s="83"/>
      <c r="P15" s="84"/>
      <c r="Q15" s="85"/>
      <c r="R15" s="85"/>
      <c r="S15" s="85"/>
      <c r="U15" s="15"/>
      <c r="V15" s="15"/>
      <c r="W15" s="15"/>
      <c r="X15" s="15"/>
      <c r="Y15" s="37"/>
      <c r="Z15" s="37"/>
      <c r="AA15" s="37"/>
      <c r="AB15" s="37"/>
      <c r="AC15" s="12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>
      <c r="A16" s="92" t="s">
        <v>194</v>
      </c>
      <c r="B16" s="50">
        <v>1183</v>
      </c>
      <c r="C16" s="33">
        <v>0</v>
      </c>
      <c r="D16" s="33">
        <v>0</v>
      </c>
      <c r="E16" s="33">
        <v>12</v>
      </c>
      <c r="F16" s="33">
        <v>635</v>
      </c>
      <c r="G16" s="33">
        <v>531</v>
      </c>
      <c r="H16" s="33">
        <v>5</v>
      </c>
      <c r="I16" s="33">
        <v>0</v>
      </c>
      <c r="J16" s="33"/>
      <c r="K16" s="33"/>
      <c r="L16" s="71"/>
      <c r="M16" s="71"/>
      <c r="N16" s="71"/>
      <c r="O16" s="71"/>
      <c r="P16" s="71"/>
      <c r="Q16" s="71"/>
      <c r="R16" s="71"/>
      <c r="S16" s="85"/>
      <c r="U16" s="12"/>
      <c r="V16" s="12"/>
      <c r="W16" s="12"/>
      <c r="X16" s="12"/>
      <c r="Y16" s="12"/>
      <c r="Z16" s="12"/>
      <c r="AA16" s="12"/>
      <c r="AB16" s="12"/>
      <c r="AC16" s="12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>
      <c r="A17" s="68" t="s">
        <v>31</v>
      </c>
      <c r="B17" s="60">
        <v>3.27</v>
      </c>
      <c r="C17" s="60">
        <v>0</v>
      </c>
      <c r="D17" s="60">
        <v>0</v>
      </c>
      <c r="E17" s="60">
        <v>1.01</v>
      </c>
      <c r="F17" s="60">
        <v>53.68</v>
      </c>
      <c r="G17" s="60">
        <v>44.89</v>
      </c>
      <c r="H17" s="60">
        <v>0.42</v>
      </c>
      <c r="I17" s="60">
        <v>0</v>
      </c>
      <c r="J17" s="33"/>
      <c r="K17" s="12"/>
      <c r="L17" s="85"/>
      <c r="M17" s="85"/>
      <c r="N17" s="71"/>
      <c r="O17" s="83"/>
      <c r="P17" s="84"/>
      <c r="Q17" s="85"/>
      <c r="R17" s="85"/>
      <c r="S17" s="85"/>
      <c r="U17" s="15"/>
      <c r="V17" s="15"/>
      <c r="W17" s="15"/>
      <c r="X17" s="15"/>
      <c r="Y17" s="37"/>
      <c r="Z17" s="37"/>
      <c r="AA17" s="37"/>
      <c r="AB17" s="37"/>
      <c r="AC17" s="12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>
      <c r="A18" s="12" t="s">
        <v>195</v>
      </c>
      <c r="B18" s="50">
        <v>4768</v>
      </c>
      <c r="C18" s="33">
        <v>0</v>
      </c>
      <c r="D18" s="33">
        <v>0</v>
      </c>
      <c r="E18" s="33">
        <v>0</v>
      </c>
      <c r="F18" s="33">
        <v>683</v>
      </c>
      <c r="G18" s="33">
        <v>4045</v>
      </c>
      <c r="H18" s="33">
        <v>40</v>
      </c>
      <c r="I18" s="87">
        <v>0</v>
      </c>
      <c r="J18" s="33"/>
      <c r="K18" s="33"/>
      <c r="L18" s="71"/>
      <c r="M18" s="71"/>
      <c r="N18" s="71"/>
      <c r="O18" s="71"/>
      <c r="P18" s="71"/>
      <c r="Q18" s="71"/>
      <c r="R18" s="71"/>
      <c r="S18" s="85"/>
      <c r="U18" s="12"/>
      <c r="V18" s="12"/>
      <c r="W18" s="12"/>
      <c r="X18" s="12"/>
      <c r="Y18" s="12"/>
      <c r="Z18" s="12"/>
      <c r="AA18" s="12"/>
      <c r="AB18" s="12"/>
      <c r="AC18" s="12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>
      <c r="A19" s="68" t="s">
        <v>31</v>
      </c>
      <c r="B19" s="60">
        <v>13.18</v>
      </c>
      <c r="C19" s="60">
        <v>0</v>
      </c>
      <c r="D19" s="60">
        <v>0</v>
      </c>
      <c r="E19" s="60">
        <v>0</v>
      </c>
      <c r="F19" s="60">
        <v>14.32</v>
      </c>
      <c r="G19" s="60">
        <v>84.84</v>
      </c>
      <c r="H19" s="60">
        <v>0.84</v>
      </c>
      <c r="I19" s="60">
        <v>0</v>
      </c>
      <c r="J19" s="33"/>
      <c r="L19" s="85"/>
      <c r="M19" s="85"/>
      <c r="N19" s="71"/>
      <c r="O19" s="86"/>
      <c r="P19" s="84"/>
      <c r="Q19" s="85"/>
      <c r="R19" s="85"/>
      <c r="S19" s="85"/>
      <c r="U19" s="15"/>
      <c r="V19" s="15"/>
      <c r="W19" s="15"/>
      <c r="X19" s="15"/>
      <c r="Y19" s="37"/>
      <c r="Z19" s="37"/>
      <c r="AA19" s="37"/>
      <c r="AB19" s="37"/>
      <c r="AC19" s="12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>
      <c r="A20" s="12" t="s">
        <v>196</v>
      </c>
      <c r="B20" s="50">
        <v>12897</v>
      </c>
      <c r="C20" s="33">
        <v>0</v>
      </c>
      <c r="D20" s="33">
        <v>0</v>
      </c>
      <c r="E20" s="33">
        <v>0</v>
      </c>
      <c r="F20" s="50">
        <v>344</v>
      </c>
      <c r="G20" s="50">
        <v>12337</v>
      </c>
      <c r="H20" s="33">
        <v>216</v>
      </c>
      <c r="I20" s="87">
        <v>0</v>
      </c>
      <c r="J20" s="33"/>
      <c r="K20" s="33"/>
      <c r="L20" s="71"/>
      <c r="M20" s="71"/>
      <c r="N20" s="71"/>
      <c r="O20" s="71"/>
      <c r="P20" s="71"/>
      <c r="Q20" s="71"/>
      <c r="R20" s="71"/>
      <c r="S20" s="85"/>
      <c r="U20" s="12"/>
      <c r="V20" s="12"/>
      <c r="W20" s="12"/>
      <c r="X20" s="12"/>
      <c r="Y20" s="12"/>
      <c r="Z20" s="12"/>
      <c r="AA20" s="12"/>
      <c r="AB20" s="12"/>
      <c r="AC20" s="12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>
      <c r="A21" s="68" t="s">
        <v>31</v>
      </c>
      <c r="B21" s="60">
        <v>35.659999999999997</v>
      </c>
      <c r="C21" s="60">
        <v>0</v>
      </c>
      <c r="D21" s="60">
        <v>0</v>
      </c>
      <c r="E21" s="60">
        <v>0</v>
      </c>
      <c r="F21" s="60">
        <v>2.67</v>
      </c>
      <c r="G21" s="60">
        <v>95.66</v>
      </c>
      <c r="H21" s="60">
        <v>1.67</v>
      </c>
      <c r="I21" s="43">
        <v>0</v>
      </c>
      <c r="J21" s="33"/>
      <c r="K21" s="12"/>
      <c r="L21" s="85"/>
      <c r="M21" s="85"/>
      <c r="N21" s="71"/>
      <c r="O21" s="83"/>
      <c r="P21" s="84"/>
      <c r="Q21" s="85"/>
      <c r="R21" s="85"/>
      <c r="S21" s="85"/>
      <c r="U21" s="15"/>
      <c r="V21" s="15"/>
      <c r="W21" s="15"/>
      <c r="X21" s="15"/>
      <c r="Y21" s="37"/>
      <c r="Z21" s="37"/>
      <c r="AA21" s="37"/>
      <c r="AB21" s="37"/>
      <c r="AC21" s="12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>
      <c r="A22" s="12" t="s">
        <v>197</v>
      </c>
      <c r="B22" s="50">
        <v>11958</v>
      </c>
      <c r="C22" s="33">
        <v>0</v>
      </c>
      <c r="D22" s="33">
        <v>0</v>
      </c>
      <c r="E22" s="33">
        <v>0</v>
      </c>
      <c r="F22" s="50">
        <v>90</v>
      </c>
      <c r="G22" s="50">
        <v>11555</v>
      </c>
      <c r="H22" s="33">
        <v>313</v>
      </c>
      <c r="I22" s="33">
        <v>0</v>
      </c>
      <c r="J22" s="33"/>
      <c r="K22" s="3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>
      <c r="A23" s="68" t="s">
        <v>31</v>
      </c>
      <c r="B23" s="51">
        <v>33.07</v>
      </c>
      <c r="C23" s="134">
        <v>0</v>
      </c>
      <c r="D23" s="134">
        <v>0</v>
      </c>
      <c r="E23" s="134">
        <v>0</v>
      </c>
      <c r="F23" s="134">
        <v>0.75</v>
      </c>
      <c r="G23" s="134">
        <v>96.63</v>
      </c>
      <c r="H23" s="134">
        <v>2.62</v>
      </c>
      <c r="I23" s="134">
        <v>0</v>
      </c>
      <c r="J23" s="33"/>
      <c r="K23" s="12"/>
      <c r="L23" s="12"/>
      <c r="M23" s="12"/>
      <c r="N23" s="12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62"/>
      <c r="Z23" s="37"/>
      <c r="AA23" s="37"/>
      <c r="AB23" s="37"/>
      <c r="AC23" s="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>
      <c r="A24" s="12" t="s">
        <v>198</v>
      </c>
      <c r="B24" s="50">
        <v>4049</v>
      </c>
      <c r="C24" s="33">
        <v>0</v>
      </c>
      <c r="D24" s="33">
        <v>0</v>
      </c>
      <c r="E24" s="33">
        <v>0</v>
      </c>
      <c r="F24" s="33">
        <v>18</v>
      </c>
      <c r="G24" s="33">
        <v>3897</v>
      </c>
      <c r="H24" s="33">
        <v>134</v>
      </c>
      <c r="I24" s="87">
        <v>0</v>
      </c>
      <c r="J24" s="33"/>
      <c r="K24" s="3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>
      <c r="A25" s="68" t="s">
        <v>31</v>
      </c>
      <c r="B25" s="60">
        <v>11.2</v>
      </c>
      <c r="C25" s="60">
        <v>0</v>
      </c>
      <c r="D25" s="60">
        <v>0</v>
      </c>
      <c r="E25" s="60">
        <v>0</v>
      </c>
      <c r="F25" s="60">
        <v>0.44</v>
      </c>
      <c r="G25" s="60">
        <v>96.25</v>
      </c>
      <c r="H25" s="60">
        <v>3.31</v>
      </c>
      <c r="I25" s="43">
        <v>0</v>
      </c>
      <c r="J25" s="33"/>
      <c r="K25" s="12"/>
      <c r="L25" s="12"/>
      <c r="M25" s="12"/>
      <c r="N25" s="12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37"/>
      <c r="Z25" s="37"/>
      <c r="AA25" s="37"/>
      <c r="AB25" s="37"/>
      <c r="AC25" s="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>
      <c r="A26" s="12" t="s">
        <v>41</v>
      </c>
      <c r="B26" s="50">
        <v>610</v>
      </c>
      <c r="C26" s="33">
        <v>0</v>
      </c>
      <c r="D26" s="33">
        <v>0</v>
      </c>
      <c r="E26" s="33">
        <v>0</v>
      </c>
      <c r="F26" s="33">
        <v>3</v>
      </c>
      <c r="G26" s="33">
        <v>586</v>
      </c>
      <c r="H26" s="33">
        <v>21</v>
      </c>
      <c r="I26" s="33">
        <v>0</v>
      </c>
      <c r="J26" s="33"/>
      <c r="K26" s="3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>
      <c r="A27" s="68" t="s">
        <v>31</v>
      </c>
      <c r="B27" s="60">
        <v>1.69</v>
      </c>
      <c r="C27" s="60">
        <v>0</v>
      </c>
      <c r="D27" s="60">
        <v>0</v>
      </c>
      <c r="E27" s="60">
        <v>0</v>
      </c>
      <c r="F27" s="74">
        <v>0.49</v>
      </c>
      <c r="G27" s="74">
        <v>96.07</v>
      </c>
      <c r="H27" s="60">
        <v>3.44</v>
      </c>
      <c r="I27" s="60">
        <v>0</v>
      </c>
      <c r="J27" s="3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>
      <c r="A28" s="37" t="s">
        <v>105</v>
      </c>
      <c r="B28" s="75">
        <v>36166</v>
      </c>
      <c r="C28" s="75">
        <v>2</v>
      </c>
      <c r="D28" s="75">
        <v>135</v>
      </c>
      <c r="E28" s="75">
        <v>217</v>
      </c>
      <c r="F28" s="75">
        <v>2090</v>
      </c>
      <c r="G28" s="75">
        <v>32993</v>
      </c>
      <c r="H28" s="75">
        <v>729</v>
      </c>
      <c r="I28" s="75">
        <v>0</v>
      </c>
      <c r="J28" s="33"/>
      <c r="K28" s="50"/>
      <c r="L28" s="17"/>
      <c r="M28" s="17"/>
      <c r="N28" s="17"/>
      <c r="O28" s="17"/>
      <c r="P28" s="1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>
      <c r="A29" s="38" t="s">
        <v>31</v>
      </c>
      <c r="B29" s="64">
        <v>100</v>
      </c>
      <c r="C29" s="90">
        <v>0.01</v>
      </c>
      <c r="D29" s="90">
        <v>0.37</v>
      </c>
      <c r="E29" s="90">
        <v>0.6</v>
      </c>
      <c r="F29" s="90">
        <v>5.78</v>
      </c>
      <c r="G29" s="90">
        <v>91.23</v>
      </c>
      <c r="H29" s="90">
        <v>2.02</v>
      </c>
      <c r="I29" s="90">
        <v>0</v>
      </c>
      <c r="J29" s="3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>
      <c r="A30" s="59"/>
      <c r="B30" s="64"/>
      <c r="C30" s="64"/>
      <c r="D30" s="64"/>
      <c r="E30" s="64"/>
      <c r="F30" s="64"/>
      <c r="G30" s="64"/>
      <c r="H30" s="64"/>
      <c r="I30" s="64"/>
      <c r="J30" s="3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>
      <c r="B31" s="72"/>
      <c r="C31" s="17"/>
      <c r="D31" s="152"/>
      <c r="E31" s="152"/>
      <c r="F31" s="152"/>
      <c r="G31" s="50"/>
      <c r="H31" s="50"/>
      <c r="I31" s="1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>
      <c r="A32" s="12"/>
      <c r="B32" s="33"/>
      <c r="C32" s="33"/>
      <c r="D32" s="33"/>
      <c r="E32" s="33"/>
      <c r="F32" s="152"/>
      <c r="G32" s="17"/>
      <c r="H32" s="1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>
      <c r="A33" s="12"/>
      <c r="B33" s="3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>
      <c r="A34" s="21" t="s">
        <v>2</v>
      </c>
      <c r="B34" s="21" t="s">
        <v>158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>
      <c r="A35" s="22" t="s">
        <v>4</v>
      </c>
      <c r="B35" s="22" t="s">
        <v>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</row>
    <row r="77" spans="1:49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49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</row>
    <row r="81" spans="1:49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  <row r="86" spans="1:49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</row>
    <row r="89" spans="1:4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</row>
    <row r="90" spans="1:4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</row>
    <row r="92" spans="1:4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</row>
    <row r="93" spans="1:49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</row>
    <row r="96" spans="1:49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</row>
    <row r="97" spans="1:49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</row>
    <row r="100" spans="1:49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</row>
    <row r="101" spans="1:49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</row>
    <row r="104" spans="1:49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</row>
    <row r="105" spans="1:49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1:49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1:49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1:49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</row>
    <row r="117" spans="1:49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</row>
    <row r="118" spans="1:49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</row>
    <row r="119" spans="1:4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</row>
    <row r="120" spans="1:49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</row>
    <row r="121" spans="1:49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</row>
    <row r="122" spans="1:49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1:49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1:49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1:49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</row>
    <row r="126" spans="1:49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</row>
    <row r="127" spans="1:49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</row>
    <row r="128" spans="1:49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</row>
    <row r="129" spans="1:4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</row>
    <row r="130" spans="1:49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1:49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1:49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1:49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1:49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1:49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1:49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1:49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1:49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1:4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1:49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1:49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1:49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1:49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1:49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1:49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1:49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1:49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1:49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1: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1:49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1:49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1:49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1:49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1:49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1:49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1:49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1:49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1:49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1:4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1:49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1:49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1:49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1:49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1:49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1:49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1:4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1:4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1:4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1:4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1:4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1:4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1:4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1:4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1:4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1:4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1:4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1:4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1:4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1:4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1:4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1:4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1:4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1:4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1:4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1:4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1:4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1:4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1:4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1:4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1:4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1:4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1:4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</row>
  </sheetData>
  <mergeCells count="3">
    <mergeCell ref="C5:H5"/>
    <mergeCell ref="C4:H4"/>
    <mergeCell ref="O6:U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6"/>
  <sheetViews>
    <sheetView zoomScale="90" zoomScaleNormal="90" workbookViewId="0"/>
  </sheetViews>
  <sheetFormatPr defaultRowHeight="15"/>
  <cols>
    <col min="1" max="1" width="20.42578125" style="8" customWidth="1"/>
    <col min="2" max="11" width="10.7109375" style="8" customWidth="1"/>
    <col min="12" max="12" width="13.28515625" style="8" customWidth="1"/>
    <col min="13" max="16384" width="9.140625" style="8"/>
  </cols>
  <sheetData>
    <row r="1" spans="1:24">
      <c r="A1" s="10" t="s">
        <v>88</v>
      </c>
      <c r="B1" s="10" t="s">
        <v>133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24">
      <c r="A2" s="13"/>
      <c r="B2" s="14" t="s">
        <v>207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4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4">
      <c r="A4" s="54" t="s">
        <v>45</v>
      </c>
      <c r="B4" s="17"/>
      <c r="C4" s="225" t="s">
        <v>87</v>
      </c>
      <c r="D4" s="225"/>
      <c r="E4" s="225"/>
      <c r="F4" s="225"/>
      <c r="G4" s="225"/>
      <c r="H4" s="225"/>
      <c r="I4" s="225"/>
      <c r="J4" s="225"/>
      <c r="K4" s="225"/>
      <c r="L4" s="17"/>
      <c r="M4" s="12"/>
      <c r="N4" s="12"/>
    </row>
    <row r="5" spans="1:24">
      <c r="A5" s="56" t="s">
        <v>44</v>
      </c>
      <c r="B5" s="12"/>
      <c r="C5" s="224" t="s">
        <v>210</v>
      </c>
      <c r="D5" s="224"/>
      <c r="E5" s="224"/>
      <c r="F5" s="224"/>
      <c r="G5" s="224"/>
      <c r="H5" s="224"/>
      <c r="I5" s="224"/>
      <c r="J5" s="224"/>
      <c r="K5" s="224"/>
      <c r="L5" s="12"/>
      <c r="M5" s="13" t="s">
        <v>40</v>
      </c>
    </row>
    <row r="6" spans="1:24">
      <c r="A6" s="56"/>
      <c r="B6" s="122" t="s">
        <v>20</v>
      </c>
      <c r="C6" s="122" t="s">
        <v>211</v>
      </c>
      <c r="D6" s="122" t="s">
        <v>200</v>
      </c>
      <c r="E6" s="122" t="s">
        <v>201</v>
      </c>
      <c r="F6" s="122" t="s">
        <v>202</v>
      </c>
      <c r="G6" s="122" t="s">
        <v>203</v>
      </c>
      <c r="H6" s="122" t="s">
        <v>204</v>
      </c>
      <c r="I6" s="122" t="s">
        <v>205</v>
      </c>
      <c r="J6" s="122" t="s">
        <v>206</v>
      </c>
      <c r="K6" s="122" t="s">
        <v>212</v>
      </c>
      <c r="L6" s="55"/>
      <c r="M6" s="12"/>
      <c r="N6" s="121"/>
      <c r="O6" s="224"/>
      <c r="P6" s="224"/>
      <c r="Q6" s="224"/>
      <c r="R6" s="224"/>
      <c r="S6" s="224"/>
      <c r="T6" s="224"/>
      <c r="U6" s="224"/>
      <c r="V6" s="224"/>
      <c r="W6" s="224"/>
      <c r="X6" s="121"/>
    </row>
    <row r="7" spans="1:24">
      <c r="A7" s="56"/>
      <c r="B7" s="121" t="s">
        <v>93</v>
      </c>
      <c r="C7" s="122"/>
      <c r="D7" s="122"/>
      <c r="E7" s="122"/>
      <c r="F7" s="122"/>
      <c r="G7" s="122"/>
      <c r="H7" s="122"/>
      <c r="I7" s="122"/>
      <c r="J7" s="122"/>
      <c r="K7" s="122"/>
      <c r="L7" s="121"/>
      <c r="M7" s="17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4">
      <c r="A8" s="17" t="s">
        <v>208</v>
      </c>
      <c r="B8" s="33">
        <f>SUM(C8:L8)</f>
        <v>15</v>
      </c>
      <c r="C8" s="33">
        <v>0</v>
      </c>
      <c r="D8" s="33">
        <v>0</v>
      </c>
      <c r="E8" s="33">
        <v>5</v>
      </c>
      <c r="F8" s="50">
        <v>3</v>
      </c>
      <c r="G8" s="33">
        <v>6</v>
      </c>
      <c r="H8" s="33">
        <v>1</v>
      </c>
      <c r="I8" s="33">
        <v>0</v>
      </c>
      <c r="J8" s="33">
        <v>0</v>
      </c>
      <c r="K8" s="33">
        <v>0</v>
      </c>
      <c r="L8" s="17"/>
      <c r="M8" s="17"/>
      <c r="N8" s="12"/>
    </row>
    <row r="9" spans="1:24">
      <c r="A9" s="68" t="s">
        <v>31</v>
      </c>
      <c r="B9" s="60">
        <v>4.1475418901730905E-2</v>
      </c>
      <c r="C9" s="60">
        <v>0</v>
      </c>
      <c r="D9" s="60">
        <v>0</v>
      </c>
      <c r="E9" s="60">
        <v>33.333333333333329</v>
      </c>
      <c r="F9" s="60">
        <v>20</v>
      </c>
      <c r="G9" s="60">
        <v>40</v>
      </c>
      <c r="H9" s="60">
        <v>6.666666666666667</v>
      </c>
      <c r="I9" s="60">
        <v>0</v>
      </c>
      <c r="J9" s="60">
        <v>0</v>
      </c>
      <c r="K9" s="60">
        <v>0</v>
      </c>
      <c r="L9" s="60"/>
      <c r="M9" s="17"/>
      <c r="N9" s="12"/>
    </row>
    <row r="10" spans="1:24">
      <c r="A10" s="17" t="s">
        <v>192</v>
      </c>
      <c r="B10" s="33">
        <f>SUM(C10:L10)</f>
        <v>145</v>
      </c>
      <c r="C10" s="33">
        <v>0</v>
      </c>
      <c r="D10" s="33">
        <v>1</v>
      </c>
      <c r="E10" s="33">
        <v>26</v>
      </c>
      <c r="F10" s="33">
        <v>29</v>
      </c>
      <c r="G10" s="33">
        <v>47</v>
      </c>
      <c r="H10" s="33">
        <v>31</v>
      </c>
      <c r="I10" s="33">
        <v>10</v>
      </c>
      <c r="J10" s="33">
        <v>1</v>
      </c>
      <c r="K10" s="33">
        <v>0</v>
      </c>
      <c r="L10" s="17"/>
      <c r="M10" s="17"/>
      <c r="N10" s="12"/>
    </row>
    <row r="11" spans="1:24">
      <c r="A11" s="68" t="s">
        <v>31</v>
      </c>
      <c r="B11" s="60">
        <v>0.40092904938339879</v>
      </c>
      <c r="C11" s="60">
        <v>0</v>
      </c>
      <c r="D11" s="60">
        <v>0.68965517241379315</v>
      </c>
      <c r="E11" s="60">
        <v>17.931034482758619</v>
      </c>
      <c r="F11" s="60">
        <v>20</v>
      </c>
      <c r="G11" s="60">
        <v>32.41379310344827</v>
      </c>
      <c r="H11" s="60">
        <v>21.379310344827587</v>
      </c>
      <c r="I11" s="60">
        <v>6.8965517241379306</v>
      </c>
      <c r="J11" s="60">
        <v>7.5862068965517242</v>
      </c>
      <c r="K11" s="60">
        <v>0</v>
      </c>
      <c r="L11" s="60"/>
      <c r="M11" s="17"/>
      <c r="N11" s="12"/>
    </row>
    <row r="12" spans="1:24">
      <c r="A12" s="17" t="s">
        <v>199</v>
      </c>
      <c r="B12" s="33">
        <f>SUM(C12:L12)</f>
        <v>175</v>
      </c>
      <c r="C12" s="33">
        <v>0</v>
      </c>
      <c r="D12" s="33">
        <v>8</v>
      </c>
      <c r="E12" s="33">
        <v>25</v>
      </c>
      <c r="F12" s="33">
        <v>31</v>
      </c>
      <c r="G12" s="33">
        <v>46</v>
      </c>
      <c r="H12" s="33">
        <v>57</v>
      </c>
      <c r="I12" s="33">
        <v>8</v>
      </c>
      <c r="J12" s="33">
        <v>0</v>
      </c>
      <c r="K12" s="33">
        <v>0</v>
      </c>
      <c r="L12" s="17"/>
      <c r="M12" s="17"/>
      <c r="N12" s="12"/>
    </row>
    <row r="13" spans="1:24">
      <c r="A13" s="68" t="s">
        <v>31</v>
      </c>
      <c r="B13" s="60">
        <v>0.48387988718686059</v>
      </c>
      <c r="C13" s="60">
        <v>0</v>
      </c>
      <c r="D13" s="60">
        <v>4.5714285714285712</v>
      </c>
      <c r="E13" s="60">
        <v>14.285714285714285</v>
      </c>
      <c r="F13" s="60">
        <v>17.714285714285712</v>
      </c>
      <c r="G13" s="60">
        <v>26.285714285714285</v>
      </c>
      <c r="H13" s="60">
        <v>32.571428571428577</v>
      </c>
      <c r="I13" s="60">
        <v>4.5714285714285712</v>
      </c>
      <c r="J13" s="60">
        <v>0</v>
      </c>
      <c r="K13" s="60">
        <v>0</v>
      </c>
      <c r="L13" s="60"/>
      <c r="M13" s="17"/>
      <c r="N13" s="12"/>
    </row>
    <row r="14" spans="1:24">
      <c r="A14" s="17" t="s">
        <v>193</v>
      </c>
      <c r="B14" s="33">
        <f>SUM(C14:L14)</f>
        <v>366</v>
      </c>
      <c r="C14" s="33">
        <v>0</v>
      </c>
      <c r="D14" s="33">
        <v>9</v>
      </c>
      <c r="E14" s="33">
        <v>45</v>
      </c>
      <c r="F14" s="33">
        <v>97</v>
      </c>
      <c r="G14" s="33">
        <v>98</v>
      </c>
      <c r="H14" s="33">
        <v>79</v>
      </c>
      <c r="I14" s="33">
        <v>33</v>
      </c>
      <c r="J14" s="33">
        <v>5</v>
      </c>
      <c r="K14" s="33">
        <v>0</v>
      </c>
      <c r="L14" s="17"/>
      <c r="M14" s="17"/>
      <c r="N14" s="12"/>
    </row>
    <row r="15" spans="1:24">
      <c r="A15" s="68" t="s">
        <v>31</v>
      </c>
      <c r="B15" s="60">
        <v>1.0120002212022341</v>
      </c>
      <c r="C15" s="60">
        <v>0</v>
      </c>
      <c r="D15" s="60">
        <v>2.459016393442623</v>
      </c>
      <c r="E15" s="60">
        <v>12.295081967213115</v>
      </c>
      <c r="F15" s="60">
        <v>26.502732240437162</v>
      </c>
      <c r="G15" s="60">
        <v>26.775956284153008</v>
      </c>
      <c r="H15" s="60">
        <v>21.584699453551913</v>
      </c>
      <c r="I15" s="60">
        <v>9.0163934426229506</v>
      </c>
      <c r="J15" s="60">
        <v>1.3661202185792349</v>
      </c>
      <c r="K15" s="60">
        <v>0</v>
      </c>
      <c r="L15" s="60"/>
      <c r="M15" s="17"/>
      <c r="N15" s="12"/>
    </row>
    <row r="16" spans="1:24">
      <c r="A16" s="92" t="s">
        <v>194</v>
      </c>
      <c r="B16" s="33">
        <f>SUM(C16:L16)</f>
        <v>1183</v>
      </c>
      <c r="C16" s="33">
        <v>0</v>
      </c>
      <c r="D16" s="33">
        <v>32</v>
      </c>
      <c r="E16" s="33">
        <v>129</v>
      </c>
      <c r="F16" s="33">
        <v>303</v>
      </c>
      <c r="G16" s="33">
        <v>387</v>
      </c>
      <c r="H16" s="33">
        <v>258</v>
      </c>
      <c r="I16" s="33">
        <v>68</v>
      </c>
      <c r="J16" s="33">
        <v>2</v>
      </c>
      <c r="K16" s="33">
        <v>4</v>
      </c>
      <c r="L16" s="17"/>
      <c r="M16" s="17"/>
      <c r="N16" s="12"/>
    </row>
    <row r="17" spans="1:14">
      <c r="A17" s="68" t="s">
        <v>31</v>
      </c>
      <c r="B17" s="60">
        <v>3.2710280373831773</v>
      </c>
      <c r="C17" s="60">
        <v>0</v>
      </c>
      <c r="D17" s="60">
        <v>2.7049873203719357</v>
      </c>
      <c r="E17" s="60">
        <v>10.904480135249365</v>
      </c>
      <c r="F17" s="60">
        <v>25.612848689771766</v>
      </c>
      <c r="G17" s="60">
        <v>32.713440405748095</v>
      </c>
      <c r="H17" s="60">
        <v>21.80896027049873</v>
      </c>
      <c r="I17" s="60">
        <v>5.7480980557903631</v>
      </c>
      <c r="J17" s="60">
        <v>0.16906170752324598</v>
      </c>
      <c r="K17" s="60">
        <v>0.33812341504649196</v>
      </c>
      <c r="L17" s="60"/>
      <c r="M17" s="17"/>
      <c r="N17" s="12"/>
    </row>
    <row r="18" spans="1:14">
      <c r="A18" s="17" t="s">
        <v>195</v>
      </c>
      <c r="B18" s="33">
        <f>SUM(C18:L18)</f>
        <v>4768</v>
      </c>
      <c r="C18" s="33">
        <v>0</v>
      </c>
      <c r="D18" s="33">
        <v>178</v>
      </c>
      <c r="E18" s="33">
        <v>688</v>
      </c>
      <c r="F18" s="33">
        <v>1299</v>
      </c>
      <c r="G18" s="33">
        <v>1470</v>
      </c>
      <c r="H18" s="33">
        <v>899</v>
      </c>
      <c r="I18" s="33">
        <v>223</v>
      </c>
      <c r="J18" s="33">
        <v>11</v>
      </c>
      <c r="K18" s="33">
        <v>0</v>
      </c>
      <c r="L18" s="17"/>
      <c r="M18" s="17"/>
      <c r="N18" s="12"/>
    </row>
    <row r="19" spans="1:14">
      <c r="A19" s="68" t="s">
        <v>31</v>
      </c>
      <c r="B19" s="60">
        <v>13.183653154896865</v>
      </c>
      <c r="C19" s="60">
        <v>0</v>
      </c>
      <c r="D19" s="60">
        <v>3.7332214765100673</v>
      </c>
      <c r="E19" s="60">
        <v>14.429530201342283</v>
      </c>
      <c r="F19" s="60">
        <v>27.244127516778523</v>
      </c>
      <c r="G19" s="60">
        <v>30.830536912751676</v>
      </c>
      <c r="H19" s="60">
        <v>18.854865771812079</v>
      </c>
      <c r="I19" s="60">
        <v>4.6770134228187921</v>
      </c>
      <c r="J19" s="60">
        <v>0.2307046979865772</v>
      </c>
      <c r="K19" s="60">
        <v>0</v>
      </c>
      <c r="L19" s="60"/>
      <c r="M19" s="17"/>
    </row>
    <row r="20" spans="1:14">
      <c r="A20" s="17" t="s">
        <v>196</v>
      </c>
      <c r="B20" s="50">
        <v>12897</v>
      </c>
      <c r="C20" s="50">
        <v>2</v>
      </c>
      <c r="D20" s="50">
        <v>319</v>
      </c>
      <c r="E20" s="50">
        <v>1747</v>
      </c>
      <c r="F20" s="50">
        <v>3706</v>
      </c>
      <c r="G20" s="50">
        <v>4247</v>
      </c>
      <c r="H20" s="50">
        <v>2333</v>
      </c>
      <c r="I20" s="33">
        <v>521</v>
      </c>
      <c r="J20" s="33">
        <v>20</v>
      </c>
      <c r="K20" s="33">
        <v>2</v>
      </c>
      <c r="L20" s="17"/>
      <c r="M20" s="17"/>
      <c r="N20" s="12"/>
    </row>
    <row r="21" spans="1:14">
      <c r="A21" s="68" t="s">
        <v>31</v>
      </c>
      <c r="B21" s="60">
        <v>35.660565171708235</v>
      </c>
      <c r="C21" s="60">
        <v>1.5507482360238814E-2</v>
      </c>
      <c r="D21" s="60">
        <v>2.4734434364580911</v>
      </c>
      <c r="E21" s="60">
        <v>13.545785841668605</v>
      </c>
      <c r="F21" s="60">
        <v>28.735364813522523</v>
      </c>
      <c r="G21" s="60">
        <v>32.930138791967124</v>
      </c>
      <c r="H21" s="60">
        <v>18.089478173218581</v>
      </c>
      <c r="I21" s="60">
        <v>4.0396991548422116</v>
      </c>
      <c r="J21" s="60">
        <v>0.15507482360238814</v>
      </c>
      <c r="K21" s="60">
        <v>1.5507482360238814E-2</v>
      </c>
      <c r="L21" s="51"/>
      <c r="M21" s="17"/>
      <c r="N21" s="12"/>
    </row>
    <row r="22" spans="1:14">
      <c r="A22" s="17" t="s">
        <v>197</v>
      </c>
      <c r="B22" s="50">
        <v>11958</v>
      </c>
      <c r="C22" s="50">
        <v>0</v>
      </c>
      <c r="D22" s="50">
        <v>160</v>
      </c>
      <c r="E22" s="50">
        <v>1422</v>
      </c>
      <c r="F22" s="50">
        <v>3395</v>
      </c>
      <c r="G22" s="50">
        <v>4257</v>
      </c>
      <c r="H22" s="50">
        <v>2236</v>
      </c>
      <c r="I22" s="33">
        <v>465</v>
      </c>
      <c r="J22" s="33">
        <v>23</v>
      </c>
      <c r="K22" s="33">
        <v>0</v>
      </c>
      <c r="L22" s="17"/>
      <c r="M22" s="17"/>
      <c r="N22" s="12"/>
    </row>
    <row r="23" spans="1:14">
      <c r="A23" s="68" t="s">
        <v>31</v>
      </c>
      <c r="B23" s="60">
        <v>33.064203948459877</v>
      </c>
      <c r="C23" s="60">
        <v>0</v>
      </c>
      <c r="D23" s="60">
        <v>1.3380163907007863</v>
      </c>
      <c r="E23" s="60">
        <v>11.891620672353238</v>
      </c>
      <c r="F23" s="60">
        <v>28.391035290182305</v>
      </c>
      <c r="G23" s="60">
        <v>35.599598595082789</v>
      </c>
      <c r="H23" s="60">
        <v>18.698779060043485</v>
      </c>
      <c r="I23" s="60">
        <v>3.8886101354741598</v>
      </c>
      <c r="J23" s="60">
        <v>0.19233985616323798</v>
      </c>
      <c r="K23" s="60">
        <v>0</v>
      </c>
      <c r="L23" s="60"/>
      <c r="M23" s="17"/>
      <c r="N23" s="12"/>
    </row>
    <row r="24" spans="1:14">
      <c r="A24" s="17" t="s">
        <v>198</v>
      </c>
      <c r="B24" s="50">
        <f>SUM(C24:L24)</f>
        <v>4049</v>
      </c>
      <c r="C24" s="50">
        <v>0</v>
      </c>
      <c r="D24" s="50">
        <v>35</v>
      </c>
      <c r="E24" s="50">
        <v>388</v>
      </c>
      <c r="F24" s="50">
        <v>1117</v>
      </c>
      <c r="G24" s="50">
        <v>1477</v>
      </c>
      <c r="H24" s="50">
        <v>881</v>
      </c>
      <c r="I24" s="33">
        <v>143</v>
      </c>
      <c r="J24" s="33">
        <v>8</v>
      </c>
      <c r="K24" s="33">
        <v>0</v>
      </c>
      <c r="L24" s="17"/>
      <c r="M24" s="17"/>
      <c r="N24" s="12"/>
    </row>
    <row r="25" spans="1:14">
      <c r="A25" s="68" t="s">
        <v>31</v>
      </c>
      <c r="B25" s="60">
        <v>11.195598075540563</v>
      </c>
      <c r="C25" s="60">
        <v>0</v>
      </c>
      <c r="D25" s="60">
        <v>0.86441096567053588</v>
      </c>
      <c r="E25" s="60">
        <v>9.5826129908619411</v>
      </c>
      <c r="F25" s="60">
        <v>27.587058532971103</v>
      </c>
      <c r="G25" s="60">
        <v>36.478142751296616</v>
      </c>
      <c r="H25" s="60">
        <v>21.758458878735489</v>
      </c>
      <c r="I25" s="60">
        <v>3.5317362311681895</v>
      </c>
      <c r="J25" s="60">
        <v>0.19757964929612248</v>
      </c>
      <c r="K25" s="60">
        <v>0</v>
      </c>
      <c r="L25" s="51"/>
      <c r="M25" s="17"/>
      <c r="N25" s="12"/>
    </row>
    <row r="26" spans="1:14">
      <c r="A26" s="12" t="s">
        <v>41</v>
      </c>
      <c r="B26" s="33">
        <f>SUM(C26:L26)</f>
        <v>610</v>
      </c>
      <c r="C26" s="33">
        <v>0</v>
      </c>
      <c r="D26" s="33">
        <v>1</v>
      </c>
      <c r="E26" s="33">
        <v>69</v>
      </c>
      <c r="F26" s="33">
        <v>160</v>
      </c>
      <c r="G26" s="33">
        <v>207</v>
      </c>
      <c r="H26" s="33">
        <v>146</v>
      </c>
      <c r="I26" s="33">
        <v>26</v>
      </c>
      <c r="J26" s="33">
        <v>1</v>
      </c>
      <c r="K26" s="33">
        <v>0</v>
      </c>
      <c r="L26" s="12"/>
      <c r="M26" s="12"/>
      <c r="N26" s="12"/>
    </row>
    <row r="27" spans="1:14">
      <c r="A27" s="68" t="s">
        <v>31</v>
      </c>
      <c r="B27" s="60">
        <v>1.686667035337057</v>
      </c>
      <c r="C27" s="16">
        <v>0</v>
      </c>
      <c r="D27" s="48">
        <v>0.16393442622950818</v>
      </c>
      <c r="E27" s="48">
        <v>11.311475409836065</v>
      </c>
      <c r="F27" s="48">
        <v>26.229508196721312</v>
      </c>
      <c r="G27" s="48">
        <v>33.934426229508198</v>
      </c>
      <c r="H27" s="48">
        <v>23.934426229508198</v>
      </c>
      <c r="I27" s="48">
        <v>4.2622950819672125</v>
      </c>
      <c r="J27" s="48">
        <v>0.16393442622950818</v>
      </c>
      <c r="K27" s="48">
        <v>0</v>
      </c>
      <c r="L27" s="48"/>
      <c r="M27" s="12"/>
    </row>
    <row r="28" spans="1:14">
      <c r="A28" s="37" t="s">
        <v>209</v>
      </c>
      <c r="B28" s="89">
        <f t="shared" ref="B28:K28" si="0">B8+B10+B12+B14+B16+B18+B20+B22+B24+B26</f>
        <v>36166</v>
      </c>
      <c r="C28" s="89">
        <f t="shared" si="0"/>
        <v>2</v>
      </c>
      <c r="D28" s="89">
        <f t="shared" si="0"/>
        <v>743</v>
      </c>
      <c r="E28" s="89">
        <f t="shared" si="0"/>
        <v>4544</v>
      </c>
      <c r="F28" s="89">
        <f t="shared" si="0"/>
        <v>10140</v>
      </c>
      <c r="G28" s="89">
        <f t="shared" si="0"/>
        <v>12242</v>
      </c>
      <c r="H28" s="89">
        <f t="shared" si="0"/>
        <v>6921</v>
      </c>
      <c r="I28" s="89">
        <f t="shared" si="0"/>
        <v>1497</v>
      </c>
      <c r="J28" s="89">
        <f t="shared" si="0"/>
        <v>71</v>
      </c>
      <c r="K28" s="89">
        <f t="shared" si="0"/>
        <v>6</v>
      </c>
      <c r="L28" s="75"/>
      <c r="M28" s="12"/>
    </row>
    <row r="29" spans="1:14">
      <c r="A29" s="38" t="s">
        <v>31</v>
      </c>
      <c r="B29" s="64">
        <v>100</v>
      </c>
      <c r="C29" s="49">
        <v>5.5300558535641212E-3</v>
      </c>
      <c r="D29" s="49">
        <v>2.0544157495990709</v>
      </c>
      <c r="E29" s="49">
        <v>12.564286899297683</v>
      </c>
      <c r="F29" s="49">
        <v>28.037383177570092</v>
      </c>
      <c r="G29" s="49">
        <v>33.849471879665984</v>
      </c>
      <c r="H29" s="49">
        <v>19.13675828125864</v>
      </c>
      <c r="I29" s="49">
        <v>4.1392468063927446</v>
      </c>
      <c r="J29" s="49">
        <v>0.19631698280152629</v>
      </c>
      <c r="K29" s="49">
        <v>1.6590167560692363E-2</v>
      </c>
      <c r="L29" s="49"/>
      <c r="M29" s="12"/>
    </row>
    <row r="30" spans="1:14">
      <c r="A30" s="59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37"/>
    </row>
    <row r="31" spans="1:14">
      <c r="A31" s="21" t="s">
        <v>2</v>
      </c>
      <c r="B31" s="21" t="s">
        <v>158</v>
      </c>
      <c r="C31" s="17"/>
      <c r="D31" s="20"/>
      <c r="E31" s="20"/>
      <c r="F31" s="20"/>
      <c r="G31" s="17"/>
      <c r="H31" s="17"/>
      <c r="I31" s="17"/>
      <c r="J31" s="17"/>
      <c r="K31" s="17"/>
      <c r="L31" s="17"/>
      <c r="M31" s="12"/>
    </row>
    <row r="32" spans="1:14">
      <c r="A32" s="22" t="s">
        <v>4</v>
      </c>
      <c r="B32" s="22" t="s">
        <v>5</v>
      </c>
      <c r="C32" s="12"/>
      <c r="D32" s="12"/>
      <c r="E32" s="12"/>
      <c r="F32" s="12"/>
      <c r="G32" s="12"/>
      <c r="H32" s="12"/>
      <c r="I32" s="12"/>
      <c r="J32" s="12"/>
      <c r="K32" s="12"/>
      <c r="L32" s="33"/>
      <c r="M32" s="12"/>
    </row>
    <row r="33" spans="1:14">
      <c r="A33" s="22"/>
      <c r="B33" s="22"/>
      <c r="C33" s="12"/>
      <c r="D33" s="12"/>
      <c r="E33" s="12"/>
      <c r="F33" s="12"/>
      <c r="G33" s="12"/>
      <c r="H33" s="12"/>
      <c r="I33" s="12"/>
      <c r="J33" s="12"/>
      <c r="K33" s="12"/>
      <c r="L33" s="33"/>
      <c r="M33" s="12"/>
      <c r="N33" s="1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4">
      <c r="B36" s="150"/>
    </row>
  </sheetData>
  <mergeCells count="3">
    <mergeCell ref="C4:K4"/>
    <mergeCell ref="C5:K5"/>
    <mergeCell ref="O6:W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/>
  </sheetViews>
  <sheetFormatPr defaultRowHeight="15"/>
  <cols>
    <col min="1" max="1" width="21.85546875" customWidth="1"/>
    <col min="2" max="7" width="15.7109375" customWidth="1"/>
    <col min="8" max="8" width="13.7109375" bestFit="1" customWidth="1"/>
    <col min="9" max="9" width="6.140625" customWidth="1"/>
  </cols>
  <sheetData>
    <row r="1" spans="1:10">
      <c r="A1" s="108" t="s">
        <v>241</v>
      </c>
    </row>
    <row r="2" spans="1:10">
      <c r="A2" s="7"/>
      <c r="B2" s="7"/>
      <c r="C2" s="7"/>
    </row>
    <row r="3" spans="1:10" ht="15.75" thickBot="1">
      <c r="A3" s="7"/>
      <c r="B3" s="7"/>
      <c r="C3" s="7"/>
      <c r="I3" s="154"/>
    </row>
    <row r="4" spans="1:10" ht="15.75" thickBot="1">
      <c r="A4" s="97"/>
      <c r="B4" s="97"/>
      <c r="C4" s="98" t="s">
        <v>242</v>
      </c>
      <c r="D4" s="98"/>
      <c r="E4" s="98"/>
      <c r="F4" s="98"/>
      <c r="G4" s="98"/>
      <c r="H4" s="97"/>
      <c r="I4" s="154"/>
    </row>
    <row r="5" spans="1:10">
      <c r="A5" s="99" t="s">
        <v>97</v>
      </c>
      <c r="B5" s="100" t="s">
        <v>47</v>
      </c>
      <c r="C5" s="101">
        <v>0</v>
      </c>
      <c r="D5" s="102" t="s">
        <v>216</v>
      </c>
      <c r="E5" s="102" t="s">
        <v>217</v>
      </c>
      <c r="F5" s="102" t="s">
        <v>218</v>
      </c>
      <c r="G5" s="103" t="s">
        <v>219</v>
      </c>
      <c r="H5" s="106" t="s">
        <v>82</v>
      </c>
    </row>
    <row r="6" spans="1:10" ht="15.75" thickBot="1">
      <c r="A6" s="109" t="s">
        <v>98</v>
      </c>
      <c r="B6" s="151" t="s">
        <v>99</v>
      </c>
      <c r="C6" s="226"/>
      <c r="D6" s="226"/>
      <c r="E6" s="226"/>
      <c r="F6" s="226"/>
      <c r="G6" s="226"/>
      <c r="H6" s="151" t="s">
        <v>100</v>
      </c>
      <c r="I6" s="154"/>
    </row>
    <row r="7" spans="1:10">
      <c r="A7" s="104" t="s">
        <v>86</v>
      </c>
      <c r="B7" s="139">
        <v>36753</v>
      </c>
      <c r="C7" s="158">
        <v>58</v>
      </c>
      <c r="D7" s="158">
        <v>598</v>
      </c>
      <c r="E7" s="159">
        <v>2433</v>
      </c>
      <c r="F7" s="159">
        <v>6956</v>
      </c>
      <c r="G7" s="159">
        <v>26547</v>
      </c>
      <c r="H7" s="158">
        <v>161</v>
      </c>
    </row>
    <row r="8" spans="1:10" s="8" customFormat="1">
      <c r="A8" s="104"/>
      <c r="B8" s="195" t="s">
        <v>213</v>
      </c>
      <c r="C8" s="196">
        <v>1.585045911674683E-3</v>
      </c>
      <c r="D8" s="196">
        <v>1.6342369916921732E-2</v>
      </c>
      <c r="E8" s="196">
        <v>6.6489943156974207E-2</v>
      </c>
      <c r="F8" s="196">
        <v>0.19009619588981197</v>
      </c>
      <c r="G8" s="196">
        <v>0.72548644512461735</v>
      </c>
      <c r="H8" s="197" t="s">
        <v>220</v>
      </c>
    </row>
    <row r="9" spans="1:10" s="8" customFormat="1">
      <c r="A9" s="104"/>
      <c r="B9" s="157"/>
      <c r="C9" s="158"/>
      <c r="D9" s="158"/>
      <c r="E9" s="158"/>
      <c r="F9" s="159"/>
      <c r="G9" s="159"/>
      <c r="H9" s="158"/>
    </row>
    <row r="10" spans="1:10">
      <c r="A10" s="156" t="s">
        <v>106</v>
      </c>
      <c r="B10" s="139">
        <v>35986</v>
      </c>
      <c r="C10" s="199">
        <v>43</v>
      </c>
      <c r="D10" s="199">
        <v>610</v>
      </c>
      <c r="E10" s="159">
        <v>1841</v>
      </c>
      <c r="F10" s="159">
        <v>8163</v>
      </c>
      <c r="G10" s="159">
        <v>25248</v>
      </c>
      <c r="H10" s="199">
        <v>81</v>
      </c>
    </row>
    <row r="11" spans="1:10">
      <c r="A11" s="6"/>
      <c r="B11" s="107" t="s">
        <v>214</v>
      </c>
      <c r="C11" s="196">
        <v>1.1976047904191617E-3</v>
      </c>
      <c r="D11" s="196">
        <v>1.698927725943462E-2</v>
      </c>
      <c r="E11" s="196">
        <v>5.1274195794457599E-2</v>
      </c>
      <c r="F11" s="196">
        <v>0.22734995126027016</v>
      </c>
      <c r="G11" s="196">
        <v>0.70318897089541843</v>
      </c>
      <c r="H11" s="197" t="s">
        <v>221</v>
      </c>
    </row>
    <row r="12" spans="1:10">
      <c r="A12" s="7"/>
      <c r="B12" s="7"/>
      <c r="C12" s="200"/>
      <c r="D12" s="194"/>
      <c r="E12" s="194"/>
      <c r="F12" s="194"/>
      <c r="G12" s="194"/>
      <c r="H12" s="194"/>
    </row>
    <row r="13" spans="1:10">
      <c r="A13" s="155" t="s">
        <v>126</v>
      </c>
      <c r="B13" s="140">
        <v>35658</v>
      </c>
      <c r="C13" s="201">
        <v>282</v>
      </c>
      <c r="D13" s="201">
        <v>596</v>
      </c>
      <c r="E13" s="160">
        <v>2510</v>
      </c>
      <c r="F13" s="160">
        <v>7625</v>
      </c>
      <c r="G13" s="160">
        <v>24627</v>
      </c>
      <c r="H13" s="201">
        <v>18</v>
      </c>
    </row>
    <row r="14" spans="1:10">
      <c r="A14" s="7"/>
      <c r="B14" s="120" t="s">
        <v>215</v>
      </c>
      <c r="C14" s="208">
        <v>7.9124579124579125E-3</v>
      </c>
      <c r="D14" s="208">
        <v>1.6722783389450057E-2</v>
      </c>
      <c r="E14" s="208">
        <v>7.0426487093153758E-2</v>
      </c>
      <c r="F14" s="208">
        <v>0.21394500561167229</v>
      </c>
      <c r="G14" s="208">
        <v>0.69099326599326605</v>
      </c>
      <c r="H14" s="197" t="s">
        <v>222</v>
      </c>
      <c r="J14" s="173"/>
    </row>
    <row r="15" spans="1:10">
      <c r="A15" s="7"/>
      <c r="B15" s="7"/>
      <c r="C15" s="7"/>
    </row>
    <row r="16" spans="1:10">
      <c r="A16" s="7"/>
      <c r="B16" s="7"/>
      <c r="C16" s="7"/>
      <c r="H16" s="72"/>
    </row>
    <row r="17" spans="1:6">
      <c r="A17" s="21" t="s">
        <v>2</v>
      </c>
      <c r="B17" s="21" t="s">
        <v>158</v>
      </c>
      <c r="C17" s="7"/>
      <c r="D17" s="7"/>
      <c r="E17" s="7"/>
      <c r="F17" s="7"/>
    </row>
    <row r="18" spans="1:6">
      <c r="A18" s="22" t="s">
        <v>4</v>
      </c>
      <c r="B18" s="22" t="s">
        <v>5</v>
      </c>
      <c r="C18" s="7"/>
      <c r="D18" s="7"/>
      <c r="E18" s="7"/>
      <c r="F18" s="7"/>
    </row>
    <row r="19" spans="1:6">
      <c r="A19" s="7"/>
      <c r="B19" s="93"/>
      <c r="C19" s="7"/>
      <c r="D19" s="7"/>
      <c r="E19" s="7"/>
      <c r="F19" s="7"/>
    </row>
    <row r="20" spans="1:6">
      <c r="A20" s="37" t="s">
        <v>243</v>
      </c>
      <c r="B20" s="7"/>
      <c r="C20" s="107"/>
      <c r="D20" s="7"/>
      <c r="E20" s="7"/>
      <c r="F20" s="7"/>
    </row>
    <row r="21" spans="1:6">
      <c r="A21" s="193" t="s">
        <v>244</v>
      </c>
      <c r="B21" s="93"/>
      <c r="C21" s="7"/>
      <c r="D21" s="7"/>
      <c r="E21" s="7"/>
      <c r="F21" s="7"/>
    </row>
    <row r="22" spans="1:6">
      <c r="A22" s="7"/>
      <c r="B22" s="77"/>
      <c r="C22" s="7"/>
      <c r="D22" s="7"/>
      <c r="E22" s="7"/>
      <c r="F22" s="7"/>
    </row>
    <row r="23" spans="1:6">
      <c r="A23" s="7"/>
      <c r="B23" s="7"/>
      <c r="C23" s="7"/>
    </row>
    <row r="24" spans="1:6">
      <c r="A24" s="7"/>
      <c r="B24" s="7"/>
      <c r="C24" s="7"/>
    </row>
    <row r="25" spans="1:6">
      <c r="A25" s="7"/>
      <c r="B25" s="7"/>
      <c r="C25" s="7"/>
    </row>
    <row r="26" spans="1:6">
      <c r="A26" s="7"/>
      <c r="B26" s="7"/>
      <c r="C26" s="7"/>
    </row>
    <row r="27" spans="1:6">
      <c r="A27" s="7"/>
      <c r="B27" s="7"/>
      <c r="C27" s="7"/>
    </row>
    <row r="28" spans="1:6">
      <c r="A28" s="7"/>
      <c r="B28" s="7"/>
      <c r="C28" s="7"/>
    </row>
    <row r="29" spans="1:6">
      <c r="A29" s="7"/>
      <c r="B29" s="7"/>
      <c r="C29" s="7"/>
    </row>
    <row r="30" spans="1:6">
      <c r="A30" s="7"/>
      <c r="B30" s="7"/>
      <c r="C30" s="7"/>
    </row>
    <row r="31" spans="1:6">
      <c r="A31" s="7"/>
      <c r="B31" s="7"/>
      <c r="C31" s="7"/>
    </row>
    <row r="32" spans="1:6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7"/>
      <c r="B35" s="7"/>
      <c r="C35" s="7"/>
    </row>
  </sheetData>
  <mergeCells count="1">
    <mergeCell ref="C6:G6"/>
  </mergeCells>
  <pageMargins left="0.7" right="0.7" top="0.75" bottom="0.75" header="0.3" footer="0.3"/>
  <pageSetup paperSize="9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workbookViewId="0"/>
  </sheetViews>
  <sheetFormatPr defaultRowHeight="15"/>
  <cols>
    <col min="1" max="1" width="7" customWidth="1"/>
    <col min="2" max="2" width="21.42578125" customWidth="1"/>
    <col min="3" max="3" width="16" bestFit="1" customWidth="1"/>
    <col min="4" max="7" width="10.7109375" customWidth="1"/>
    <col min="8" max="8" width="13.140625" customWidth="1"/>
    <col min="10" max="10" width="9.5703125" bestFit="1" customWidth="1"/>
  </cols>
  <sheetData>
    <row r="1" spans="1:11">
      <c r="A1" s="108" t="s">
        <v>232</v>
      </c>
      <c r="B1" s="12"/>
      <c r="C1" s="13" t="s">
        <v>256</v>
      </c>
      <c r="D1" s="12"/>
      <c r="E1" s="12"/>
      <c r="F1" s="12"/>
      <c r="G1" s="12"/>
      <c r="H1" s="12"/>
      <c r="I1" s="12"/>
      <c r="J1" s="12"/>
      <c r="K1" s="12"/>
    </row>
    <row r="2" spans="1:11">
      <c r="C2" s="14" t="s">
        <v>257</v>
      </c>
      <c r="D2" s="12"/>
      <c r="E2" s="12"/>
      <c r="F2" s="12"/>
      <c r="G2" s="12"/>
      <c r="H2" s="12"/>
      <c r="I2" s="12"/>
      <c r="J2" s="12"/>
      <c r="K2" s="12"/>
    </row>
    <row r="3" spans="1:11" ht="15.75" thickBot="1">
      <c r="A3" s="113"/>
      <c r="B3" s="12"/>
      <c r="C3" s="12"/>
      <c r="E3" s="12"/>
      <c r="F3" s="12"/>
      <c r="G3" s="12"/>
      <c r="H3" s="12"/>
      <c r="I3" s="12"/>
      <c r="J3" s="12"/>
      <c r="K3" s="12"/>
    </row>
    <row r="4" spans="1:11">
      <c r="A4" s="227" t="s">
        <v>108</v>
      </c>
      <c r="B4" s="227"/>
      <c r="C4" s="227"/>
      <c r="D4" s="227"/>
      <c r="E4" s="227"/>
      <c r="F4" s="227"/>
      <c r="G4" s="227"/>
      <c r="H4" s="227"/>
      <c r="I4" s="12"/>
      <c r="J4" s="12"/>
      <c r="K4" s="12"/>
    </row>
    <row r="5" spans="1:11" ht="15.75" thickBot="1">
      <c r="A5" s="228" t="s">
        <v>107</v>
      </c>
      <c r="B5" s="228"/>
      <c r="C5" s="228"/>
      <c r="D5" s="228"/>
      <c r="E5" s="228"/>
      <c r="F5" s="228"/>
      <c r="G5" s="228"/>
      <c r="H5" s="228"/>
      <c r="I5" s="12"/>
      <c r="J5" s="12"/>
      <c r="K5" s="12"/>
    </row>
    <row r="6" spans="1:11">
      <c r="A6" s="99" t="s">
        <v>97</v>
      </c>
      <c r="B6" s="100" t="s">
        <v>47</v>
      </c>
      <c r="C6" s="114" t="s">
        <v>102</v>
      </c>
      <c r="D6" s="102" t="s">
        <v>224</v>
      </c>
      <c r="E6" s="102" t="s">
        <v>225</v>
      </c>
      <c r="F6" s="102" t="s">
        <v>223</v>
      </c>
      <c r="G6" s="102" t="s">
        <v>234</v>
      </c>
      <c r="H6" s="100" t="s">
        <v>82</v>
      </c>
      <c r="I6" s="12"/>
      <c r="J6" s="12"/>
      <c r="K6" s="12"/>
    </row>
    <row r="7" spans="1:11" ht="15.75" thickBot="1">
      <c r="A7" s="109" t="s">
        <v>101</v>
      </c>
      <c r="B7" s="110" t="s">
        <v>93</v>
      </c>
      <c r="C7" s="111" t="s">
        <v>103</v>
      </c>
      <c r="D7" s="112"/>
      <c r="E7" s="112"/>
      <c r="F7" s="112"/>
      <c r="G7" s="112"/>
      <c r="H7" s="110" t="s">
        <v>92</v>
      </c>
      <c r="I7" s="12"/>
      <c r="J7" s="12"/>
      <c r="K7" s="12"/>
    </row>
    <row r="8" spans="1:11">
      <c r="A8" s="104" t="s">
        <v>86</v>
      </c>
      <c r="B8" s="105">
        <v>36753</v>
      </c>
      <c r="C8" s="104">
        <v>58</v>
      </c>
      <c r="D8" s="116">
        <v>21208</v>
      </c>
      <c r="E8" s="116">
        <v>7977</v>
      </c>
      <c r="F8" s="116">
        <v>2285</v>
      </c>
      <c r="G8" s="104">
        <v>610</v>
      </c>
      <c r="H8" s="116">
        <v>4615</v>
      </c>
      <c r="I8" s="12"/>
      <c r="J8" s="12"/>
      <c r="K8" s="12"/>
    </row>
    <row r="9" spans="1:11">
      <c r="A9" s="115"/>
      <c r="B9" s="117" t="s">
        <v>226</v>
      </c>
      <c r="C9" s="202">
        <v>1.8047171572593192E-3</v>
      </c>
      <c r="D9" s="202">
        <v>0.65990416329578694</v>
      </c>
      <c r="E9" s="202">
        <v>0.24821084074926877</v>
      </c>
      <c r="F9" s="202">
        <v>7.1099632833405937E-2</v>
      </c>
      <c r="G9" s="202">
        <v>1.8980645964279046E-2</v>
      </c>
      <c r="H9" s="198" t="s">
        <v>229</v>
      </c>
      <c r="I9" s="12"/>
      <c r="J9" s="12"/>
      <c r="K9" s="12"/>
    </row>
    <row r="10" spans="1:11">
      <c r="A10" s="37"/>
      <c r="B10" s="37"/>
      <c r="C10" s="115"/>
      <c r="D10" s="115"/>
      <c r="E10" s="115"/>
      <c r="F10" s="115"/>
      <c r="G10" s="115"/>
      <c r="H10" s="115"/>
      <c r="I10" s="12"/>
      <c r="J10" s="12"/>
      <c r="K10" s="12"/>
    </row>
    <row r="11" spans="1:11">
      <c r="A11" s="12" t="s">
        <v>106</v>
      </c>
      <c r="B11" s="174">
        <f>SUM(C11:H11)</f>
        <v>35986</v>
      </c>
      <c r="C11" s="203">
        <v>43</v>
      </c>
      <c r="D11" s="204">
        <v>23110</v>
      </c>
      <c r="E11" s="204">
        <v>9258</v>
      </c>
      <c r="F11" s="204">
        <v>1982</v>
      </c>
      <c r="G11" s="203">
        <v>589</v>
      </c>
      <c r="H11" s="204">
        <v>1004</v>
      </c>
      <c r="I11" s="12"/>
      <c r="J11" s="12"/>
      <c r="K11" s="12"/>
    </row>
    <row r="12" spans="1:11">
      <c r="A12" s="12"/>
      <c r="B12" s="175" t="s">
        <v>227</v>
      </c>
      <c r="C12" s="202">
        <v>1.2292035904179293E-3</v>
      </c>
      <c r="D12" s="202">
        <v>0.66062546452461268</v>
      </c>
      <c r="E12" s="202">
        <v>0.26465039162998111</v>
      </c>
      <c r="F12" s="202">
        <v>5.6657709679263618E-2</v>
      </c>
      <c r="G12" s="202">
        <v>1.6837230575724657E-2</v>
      </c>
      <c r="H12" s="198" t="s">
        <v>230</v>
      </c>
      <c r="I12" s="12"/>
      <c r="J12" s="12"/>
      <c r="K12" s="12"/>
    </row>
    <row r="13" spans="1:11">
      <c r="A13" s="37"/>
      <c r="B13" s="37"/>
      <c r="C13" s="115"/>
      <c r="D13" s="115"/>
      <c r="E13" s="115"/>
      <c r="F13" s="115"/>
      <c r="G13" s="115"/>
      <c r="H13" s="115"/>
      <c r="I13" s="12"/>
      <c r="J13" s="12"/>
      <c r="K13" s="12"/>
    </row>
    <row r="14" spans="1:11">
      <c r="A14" s="13" t="s">
        <v>126</v>
      </c>
      <c r="B14" s="124">
        <v>35658</v>
      </c>
      <c r="C14" s="205">
        <v>282</v>
      </c>
      <c r="D14" s="206">
        <v>23054</v>
      </c>
      <c r="E14" s="206">
        <v>9080</v>
      </c>
      <c r="F14" s="206">
        <v>2108</v>
      </c>
      <c r="G14" s="205">
        <v>559</v>
      </c>
      <c r="H14" s="206">
        <v>575</v>
      </c>
      <c r="I14" s="12"/>
      <c r="J14" s="43"/>
      <c r="K14" s="12"/>
    </row>
    <row r="15" spans="1:11">
      <c r="A15" s="13"/>
      <c r="B15" s="123" t="s">
        <v>228</v>
      </c>
      <c r="C15" s="207">
        <v>8.038081121910897E-3</v>
      </c>
      <c r="D15" s="207">
        <v>0.65712738363309864</v>
      </c>
      <c r="E15" s="207">
        <v>0.2588148105920246</v>
      </c>
      <c r="F15" s="207">
        <v>6.0086081577972239E-2</v>
      </c>
      <c r="G15" s="207">
        <v>1.5933643074993585E-2</v>
      </c>
      <c r="H15" s="198" t="s">
        <v>231</v>
      </c>
      <c r="I15" s="12"/>
      <c r="J15" s="12"/>
      <c r="K15" s="12"/>
    </row>
    <row r="16" spans="1:11">
      <c r="F16" s="12"/>
      <c r="G16" s="12"/>
      <c r="H16" s="12"/>
      <c r="I16" s="12"/>
      <c r="J16" s="43"/>
      <c r="K16" s="12"/>
    </row>
    <row r="17" spans="1:11" s="8" customFormat="1">
      <c r="E17" s="72"/>
      <c r="F17" s="33"/>
      <c r="G17" s="12"/>
      <c r="H17" s="12"/>
      <c r="I17" s="12"/>
      <c r="J17" s="12"/>
      <c r="K17" s="12"/>
    </row>
    <row r="18" spans="1:11" s="8" customFormat="1">
      <c r="E18" s="176"/>
      <c r="F18" s="12"/>
      <c r="G18" s="12"/>
      <c r="H18" s="12"/>
      <c r="I18" s="12"/>
      <c r="J18" s="12"/>
      <c r="K18" s="12"/>
    </row>
    <row r="19" spans="1:11">
      <c r="F19" s="12"/>
      <c r="G19" s="12"/>
      <c r="H19" s="12"/>
      <c r="I19" s="12"/>
      <c r="J19" s="12"/>
      <c r="K19" s="12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12"/>
    </row>
    <row r="21" spans="1:11">
      <c r="A21" s="21" t="s">
        <v>164</v>
      </c>
      <c r="B21" s="21"/>
      <c r="C21" s="12"/>
      <c r="D21" s="12"/>
      <c r="E21" s="12"/>
      <c r="F21" s="8"/>
      <c r="G21" s="8"/>
      <c r="H21" s="8"/>
      <c r="I21" s="8"/>
      <c r="J21" s="8"/>
      <c r="K21" s="12"/>
    </row>
    <row r="22" spans="1:11">
      <c r="A22" s="22" t="s">
        <v>165</v>
      </c>
      <c r="B22" s="22"/>
      <c r="C22" s="12"/>
      <c r="D22" s="12"/>
      <c r="E22" s="12"/>
      <c r="F22" s="8"/>
      <c r="G22" s="8"/>
      <c r="H22" s="8"/>
      <c r="I22" s="8"/>
      <c r="J22" s="8"/>
      <c r="K22" s="12"/>
    </row>
    <row r="23" spans="1:11">
      <c r="A23" s="12"/>
      <c r="B23" s="12"/>
      <c r="C23" s="12"/>
      <c r="D23" s="12"/>
      <c r="E23" s="12"/>
      <c r="F23" s="8"/>
      <c r="G23" s="8"/>
      <c r="H23" s="8"/>
      <c r="I23" s="8"/>
      <c r="J23" s="8"/>
      <c r="K23" s="12"/>
    </row>
    <row r="24" spans="1:11">
      <c r="A24" s="37" t="s">
        <v>233</v>
      </c>
      <c r="B24" s="12"/>
      <c r="C24" s="12"/>
      <c r="D24" s="12"/>
      <c r="E24" s="12"/>
      <c r="F24" s="8"/>
      <c r="G24" s="8"/>
      <c r="H24" s="8"/>
      <c r="I24" s="8"/>
      <c r="J24" s="8"/>
      <c r="K24" s="12"/>
    </row>
    <row r="25" spans="1:11">
      <c r="A25" s="193" t="s">
        <v>240</v>
      </c>
      <c r="B25" s="12"/>
      <c r="C25" s="12"/>
      <c r="D25" s="12"/>
      <c r="E25" s="12"/>
      <c r="F25" s="8"/>
      <c r="G25" s="8"/>
      <c r="H25" s="8"/>
      <c r="I25" s="8"/>
      <c r="J25" s="8"/>
      <c r="K25" s="12"/>
    </row>
    <row r="26" spans="1:11">
      <c r="A26" s="12"/>
      <c r="B26" s="12"/>
      <c r="C26" s="12"/>
      <c r="D26" s="12"/>
      <c r="E26" s="12"/>
      <c r="F26" s="8"/>
      <c r="G26" s="8"/>
      <c r="H26" s="8"/>
      <c r="I26" s="8"/>
      <c r="J26" s="8"/>
      <c r="K26" s="12"/>
    </row>
    <row r="27" spans="1:11">
      <c r="A27" s="37"/>
      <c r="B27" s="8"/>
      <c r="C27" s="8"/>
      <c r="D27" s="8"/>
      <c r="E27" s="8"/>
      <c r="F27" s="8"/>
      <c r="G27" s="8"/>
      <c r="H27" s="8"/>
      <c r="I27" s="8"/>
      <c r="J27" s="8"/>
      <c r="K27" s="12"/>
    </row>
    <row r="28" spans="1:11">
      <c r="A28" s="193"/>
      <c r="B28" s="209"/>
      <c r="C28" s="209"/>
      <c r="D28" s="209"/>
      <c r="E28" s="209"/>
      <c r="F28" s="209"/>
      <c r="G28" s="209"/>
      <c r="H28" s="209"/>
      <c r="I28" s="8"/>
      <c r="J28" s="8"/>
      <c r="K28" s="12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8"/>
      <c r="J29" s="8"/>
      <c r="K29" s="12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12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12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12"/>
    </row>
    <row r="33" spans="1:11">
      <c r="A33" s="8"/>
      <c r="B33" s="8"/>
      <c r="C33" s="8"/>
      <c r="D33" s="8"/>
      <c r="E33" s="8"/>
      <c r="F33" s="8"/>
      <c r="G33" s="8"/>
      <c r="H33" s="8"/>
      <c r="I33" s="12"/>
      <c r="J33" s="12"/>
      <c r="K33" s="12"/>
    </row>
    <row r="34" spans="1:11">
      <c r="A34" s="8"/>
      <c r="B34" s="8"/>
      <c r="C34" s="8"/>
      <c r="D34" s="8"/>
      <c r="E34" s="8"/>
      <c r="F34" s="8"/>
      <c r="G34" s="8"/>
      <c r="H34" s="8"/>
      <c r="I34" s="12"/>
      <c r="J34" s="12"/>
      <c r="K34" s="12"/>
    </row>
  </sheetData>
  <mergeCells count="2"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mhemen</cp:lastModifiedBy>
  <cp:lastPrinted>2020-05-22T13:06:38Z</cp:lastPrinted>
  <dcterms:created xsi:type="dcterms:W3CDTF">2016-10-03T09:36:34Z</dcterms:created>
  <dcterms:modified xsi:type="dcterms:W3CDTF">2021-10-27T13:06:26Z</dcterms:modified>
</cp:coreProperties>
</file>