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2\Tablični podaci\"/>
    </mc:Choice>
  </mc:AlternateContent>
  <bookViews>
    <workbookView xWindow="-120" yWindow="-120" windowWidth="29040" windowHeight="15840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  <sheet name="t9" sheetId="10" r:id="rId9"/>
    <sheet name="t10" sheetId="11" r:id="rId10"/>
  </sheets>
  <definedNames>
    <definedName name="_xlnm._FilterDatabase" localSheetId="2" hidden="1">'t3'!$A$3:$I$29</definedName>
  </definedNames>
  <calcPr calcId="181029"/>
</workbook>
</file>

<file path=xl/calcChain.xml><?xml version="1.0" encoding="utf-8"?>
<calcChain xmlns="http://schemas.openxmlformats.org/spreadsheetml/2006/main">
  <c r="C17" i="5" l="1"/>
  <c r="K18" i="5" l="1"/>
  <c r="K17" i="5"/>
  <c r="K16" i="5"/>
  <c r="K15" i="5"/>
  <c r="K14" i="5"/>
  <c r="K13" i="5"/>
  <c r="K12" i="5"/>
  <c r="K11" i="5"/>
  <c r="K10" i="5"/>
  <c r="K9" i="5"/>
  <c r="K8" i="5"/>
  <c r="K7" i="5"/>
  <c r="I18" i="5"/>
  <c r="I17" i="5"/>
  <c r="I16" i="5"/>
  <c r="I15" i="5"/>
  <c r="I14" i="5"/>
  <c r="I13" i="5"/>
  <c r="I12" i="5"/>
  <c r="I11" i="5"/>
  <c r="I10" i="5"/>
  <c r="I9" i="5"/>
  <c r="I8" i="5"/>
  <c r="I7" i="5"/>
  <c r="L8" i="5"/>
  <c r="M8" i="5" s="1"/>
  <c r="L9" i="5"/>
  <c r="M9" i="5" s="1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16" i="5"/>
  <c r="M16" i="5" s="1"/>
  <c r="L17" i="5"/>
  <c r="M17" i="5" s="1"/>
  <c r="L18" i="5"/>
  <c r="M18" i="5" s="1"/>
  <c r="L7" i="5"/>
  <c r="M7" i="5" s="1"/>
  <c r="G15" i="5"/>
  <c r="G11" i="5"/>
  <c r="F10" i="5"/>
  <c r="G10" i="5" s="1"/>
  <c r="F11" i="5"/>
  <c r="F12" i="5"/>
  <c r="G12" i="5" s="1"/>
  <c r="F13" i="5"/>
  <c r="G13" i="5" s="1"/>
  <c r="F14" i="5"/>
  <c r="G14" i="5" s="1"/>
  <c r="F15" i="5"/>
  <c r="F16" i="5"/>
  <c r="G16" i="5" s="1"/>
  <c r="F17" i="5"/>
  <c r="G17" i="5" s="1"/>
  <c r="F18" i="5"/>
  <c r="G18" i="5" s="1"/>
  <c r="F9" i="5"/>
  <c r="G9" i="5" s="1"/>
  <c r="F8" i="5"/>
  <c r="G8" i="5" s="1"/>
  <c r="E18" i="5"/>
  <c r="E17" i="5"/>
  <c r="E16" i="5"/>
  <c r="E15" i="5"/>
  <c r="E14" i="5"/>
  <c r="E13" i="5"/>
  <c r="E12" i="5"/>
  <c r="E11" i="5"/>
  <c r="E10" i="5"/>
  <c r="E9" i="5"/>
  <c r="E8" i="5"/>
  <c r="C18" i="5"/>
  <c r="C16" i="5"/>
  <c r="C15" i="5"/>
  <c r="C14" i="5"/>
  <c r="C13" i="5"/>
  <c r="C12" i="5"/>
  <c r="C11" i="5"/>
  <c r="C10" i="5"/>
  <c r="C8" i="5"/>
  <c r="C9" i="5"/>
  <c r="F15" i="4" l="1"/>
  <c r="F14" i="4"/>
  <c r="F13" i="4"/>
  <c r="F18" i="4"/>
  <c r="D20" i="4"/>
  <c r="B20" i="4"/>
  <c r="F10" i="4"/>
  <c r="F11" i="4"/>
  <c r="F12" i="4"/>
  <c r="F16" i="4"/>
  <c r="F17" i="4"/>
  <c r="F19" i="4"/>
  <c r="F9" i="4"/>
  <c r="E18" i="4" l="1"/>
  <c r="E12" i="4"/>
  <c r="E15" i="4"/>
  <c r="F20" i="4"/>
  <c r="G19" i="4" s="1"/>
  <c r="E19" i="4"/>
  <c r="E11" i="4"/>
  <c r="E16" i="4"/>
  <c r="E9" i="4"/>
  <c r="E13" i="4"/>
  <c r="E17" i="4"/>
  <c r="E10" i="4"/>
  <c r="E14" i="4"/>
  <c r="G10" i="4"/>
  <c r="G9" i="4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6" i="3"/>
  <c r="G14" i="4" l="1"/>
  <c r="G8" i="4"/>
  <c r="G12" i="4"/>
  <c r="G11" i="4"/>
  <c r="G18" i="4"/>
  <c r="G13" i="4"/>
  <c r="G16" i="4"/>
  <c r="G17" i="4"/>
  <c r="G15" i="4"/>
  <c r="E20" i="4"/>
  <c r="J15" i="2"/>
  <c r="J14" i="2"/>
  <c r="J13" i="2"/>
  <c r="J12" i="2"/>
  <c r="J11" i="2"/>
  <c r="J10" i="2"/>
  <c r="J9" i="2"/>
  <c r="J8" i="2"/>
  <c r="J7" i="2"/>
  <c r="H15" i="2"/>
  <c r="H14" i="2"/>
  <c r="H13" i="2"/>
  <c r="H12" i="2"/>
  <c r="H11" i="2"/>
  <c r="H10" i="2"/>
  <c r="H9" i="2"/>
  <c r="H8" i="2"/>
  <c r="H7" i="2"/>
  <c r="F15" i="2"/>
  <c r="F14" i="2"/>
  <c r="F13" i="2"/>
  <c r="F12" i="2"/>
  <c r="F11" i="2"/>
  <c r="F10" i="2"/>
  <c r="F9" i="2"/>
  <c r="F8" i="2"/>
  <c r="F7" i="2"/>
  <c r="D15" i="2"/>
  <c r="D8" i="2"/>
  <c r="D9" i="2"/>
  <c r="D10" i="2"/>
  <c r="D11" i="2"/>
  <c r="D12" i="2"/>
  <c r="D13" i="2"/>
  <c r="D14" i="2"/>
  <c r="D7" i="2"/>
  <c r="G20" i="4" l="1"/>
</calcChain>
</file>

<file path=xl/sharedStrings.xml><?xml version="1.0" encoding="utf-8"?>
<sst xmlns="http://schemas.openxmlformats.org/spreadsheetml/2006/main" count="351" uniqueCount="232">
  <si>
    <t>Broj</t>
  </si>
  <si>
    <t>1976.*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</si>
  <si>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</si>
  <si>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</si>
  <si>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</si>
  <si>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</si>
  <si>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</si>
  <si>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</si>
  <si>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</si>
  <si>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</si>
  <si>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</si>
  <si>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</si>
  <si>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</si>
  <si>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</si>
  <si>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</si>
  <si>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</si>
  <si>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</si>
  <si>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</si>
  <si>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</si>
  <si>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</si>
  <si>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</si>
  <si>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</si>
  <si>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</si>
  <si>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</si>
  <si>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</si>
  <si>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 xml:space="preserve">Izvor podataka: </t>
  </si>
  <si>
    <t>Hrvatski zavod za javno zdravstvo</t>
  </si>
  <si>
    <t xml:space="preserve">Source of data: </t>
  </si>
  <si>
    <t>Croatian Institute of Public Health</t>
  </si>
  <si>
    <t>2 0 1 7.</t>
  </si>
  <si>
    <t xml:space="preserve">TIP PSIHOAKTIVNE DROGE </t>
  </si>
  <si>
    <t>Udio %</t>
  </si>
  <si>
    <t xml:space="preserve">Broj </t>
  </si>
  <si>
    <t>Psychoactive drug type</t>
  </si>
  <si>
    <t>ICD-10 Code</t>
  </si>
  <si>
    <t>No.</t>
  </si>
  <si>
    <t>% share</t>
  </si>
  <si>
    <t xml:space="preserve">No. </t>
  </si>
  <si>
    <t>No</t>
  </si>
  <si>
    <t xml:space="preserve">Hrvatski zavod za javno zdravstvo </t>
  </si>
  <si>
    <t>Stopa na 100.000* (opijati)</t>
  </si>
  <si>
    <t>Grad/City of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</si>
  <si>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</si>
  <si>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</si>
  <si>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</si>
  <si>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</si>
  <si>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</si>
  <si>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</si>
  <si>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</si>
  <si>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</si>
  <si>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</si>
  <si>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</si>
  <si>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</si>
  <si>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</si>
  <si>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</si>
  <si>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</si>
  <si>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</si>
  <si>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</si>
  <si>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</si>
  <si>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</si>
  <si>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</si>
  <si>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</si>
  <si>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Ukupno Hrvatska</t>
  </si>
  <si>
    <t>Druge države</t>
  </si>
  <si>
    <t>UKUPNO</t>
  </si>
  <si>
    <t>Ukupno</t>
  </si>
  <si>
    <t xml:space="preserve">  D O B</t>
  </si>
  <si>
    <t xml:space="preserve">Broj  </t>
  </si>
  <si>
    <t>Udio%</t>
  </si>
  <si>
    <t xml:space="preserve">Udio%  </t>
  </si>
  <si>
    <t xml:space="preserve">   A G E (yr)</t>
  </si>
  <si>
    <t>prop.%</t>
  </si>
  <si>
    <t>Dob</t>
  </si>
  <si>
    <t>2018.</t>
  </si>
  <si>
    <t>2019.</t>
  </si>
  <si>
    <t>2 0 1 8.</t>
  </si>
  <si>
    <t>2 0 1 9.</t>
  </si>
  <si>
    <t>2 0 2 0.</t>
  </si>
  <si>
    <t>2020.</t>
  </si>
  <si>
    <t>2021.</t>
  </si>
  <si>
    <t>Share of newly detected cases (F11.-)</t>
  </si>
  <si>
    <t>Udio (F11.-) od novootkrivenih</t>
  </si>
  <si>
    <t xml:space="preserve">(udio od svih liječenih)   </t>
  </si>
  <si>
    <t>(share of all type (F11.-)</t>
  </si>
  <si>
    <t>2 0 2 1.</t>
  </si>
  <si>
    <t>65 +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</si>
  <si>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1.</t>
    </r>
  </si>
  <si>
    <r>
      <t>Liječene osobe/</t>
    </r>
    <r>
      <rPr>
        <i/>
        <sz val="10"/>
        <color theme="1"/>
        <rFont val="Calibri"/>
        <family val="2"/>
        <charset val="238"/>
        <scheme val="minor"/>
      </rPr>
      <t>Persons treated</t>
    </r>
  </si>
  <si>
    <r>
      <t xml:space="preserve">Novootkriveni (prvi put registrirani) </t>
    </r>
    <r>
      <rPr>
        <sz val="10"/>
        <color theme="1"/>
        <rFont val="Calibri"/>
        <family val="2"/>
        <charset val="238"/>
        <scheme val="minor"/>
      </rPr>
      <t>/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New cases (first recorded) 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</si>
  <si>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Ukupan broj</t>
  </si>
  <si>
    <t>All addiction cases treated</t>
  </si>
  <si>
    <t>All addiction types</t>
  </si>
  <si>
    <t>Opiate addiction cases</t>
  </si>
  <si>
    <t>GODINA</t>
  </si>
  <si>
    <t>Year</t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</si>
  <si>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2.</t>
    </r>
  </si>
  <si>
    <r>
      <t xml:space="preserve">UKUPNO – </t>
    </r>
    <r>
      <rPr>
        <i/>
        <sz val="10"/>
        <color theme="1"/>
        <rFont val="Calibri"/>
        <family val="2"/>
        <charset val="238"/>
        <scheme val="minor"/>
      </rPr>
      <t>Total</t>
    </r>
  </si>
  <si>
    <t>Šifra MKB-10</t>
  </si>
  <si>
    <t>(F12.-)</t>
  </si>
  <si>
    <t>(F13.-)</t>
  </si>
  <si>
    <r>
      <t xml:space="preserve">Kokain - </t>
    </r>
    <r>
      <rPr>
        <i/>
        <sz val="10"/>
        <color theme="1"/>
        <rFont val="Calibri"/>
        <family val="2"/>
        <charset val="238"/>
        <scheme val="minor"/>
      </rPr>
      <t>Cocaine</t>
    </r>
  </si>
  <si>
    <t>(F18.-)</t>
  </si>
  <si>
    <t>(F19.-)</t>
  </si>
  <si>
    <r>
      <t xml:space="preserve">Veći broj droga i nedovoljno označeno - </t>
    </r>
    <r>
      <rPr>
        <i/>
        <sz val="10"/>
        <color theme="1"/>
        <rFont val="Calibri"/>
        <family val="2"/>
        <charset val="238"/>
        <scheme val="minor"/>
      </rPr>
      <t>Unspecified</t>
    </r>
  </si>
  <si>
    <t>(F11.-)</t>
  </si>
  <si>
    <t>(F14.-)</t>
  </si>
  <si>
    <t>(F15.-)</t>
  </si>
  <si>
    <t>(F16.-)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</si>
  <si>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3.</t>
    </r>
  </si>
  <si>
    <r>
      <t xml:space="preserve">Županija </t>
    </r>
    <r>
      <rPr>
        <sz val="10"/>
        <color rgb="FF000000"/>
        <rFont val="Calibri"/>
        <family val="2"/>
        <charset val="238"/>
        <scheme val="minor"/>
      </rPr>
      <t>-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County</t>
    </r>
  </si>
  <si>
    <r>
      <t xml:space="preserve">Liječene osobe ukupno </t>
    </r>
    <r>
      <rPr>
        <i/>
        <sz val="10"/>
        <color rgb="FF000000"/>
        <rFont val="Calibri"/>
        <family val="2"/>
        <charset val="238"/>
        <scheme val="minor"/>
      </rPr>
      <t>– Treated total</t>
    </r>
  </si>
  <si>
    <r>
      <t>Prvi put liječeni</t>
    </r>
    <r>
      <rPr>
        <i/>
        <sz val="10"/>
        <color rgb="FF000000"/>
        <rFont val="Calibri"/>
        <family val="2"/>
        <charset val="238"/>
        <scheme val="minor"/>
      </rPr>
      <t xml:space="preserve"> – First time treated</t>
    </r>
  </si>
  <si>
    <r>
      <t>Stopa na 100.000*</t>
    </r>
    <r>
      <rPr>
        <i/>
        <sz val="10"/>
        <color rgb="FF000000"/>
        <rFont val="Calibri"/>
        <family val="2"/>
        <charset val="238"/>
        <scheme val="minor"/>
      </rPr>
      <t xml:space="preserve"> - Rate/100,000</t>
    </r>
  </si>
  <si>
    <r>
      <t xml:space="preserve">Svi tipovi ovisnosti </t>
    </r>
    <r>
      <rPr>
        <i/>
        <sz val="10"/>
        <color rgb="FF000000"/>
        <rFont val="Calibri"/>
        <family val="2"/>
        <charset val="238"/>
        <scheme val="minor"/>
      </rPr>
      <t>– All types</t>
    </r>
  </si>
  <si>
    <r>
      <t xml:space="preserve">Udio od liječenih osoba (%) </t>
    </r>
    <r>
      <rPr>
        <i/>
        <sz val="10"/>
        <color rgb="FF000000"/>
        <rFont val="Calibri"/>
        <family val="2"/>
        <charset val="238"/>
        <scheme val="minor"/>
      </rPr>
      <t>- Treated</t>
    </r>
  </si>
  <si>
    <t>Rate per 100,000 (opiates)</t>
  </si>
  <si>
    <r>
      <t>Broj pacijenata opijatskog tipa</t>
    </r>
    <r>
      <rPr>
        <i/>
        <sz val="10"/>
        <color rgb="FF000000"/>
        <rFont val="Calibri"/>
        <family val="2"/>
        <charset val="238"/>
        <scheme val="minor"/>
      </rPr>
      <t xml:space="preserve"> - Opiates</t>
    </r>
  </si>
  <si>
    <r>
      <t xml:space="preserve">Broj </t>
    </r>
    <r>
      <rPr>
        <i/>
        <sz val="10"/>
        <color rgb="FF000000"/>
        <rFont val="Calibri"/>
        <family val="2"/>
        <charset val="238"/>
        <scheme val="minor"/>
      </rPr>
      <t>– No. Cases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</si>
  <si>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 xml:space="preserve">- Table </t>
    </r>
    <r>
      <rPr>
        <b/>
        <sz val="10"/>
        <color theme="1"/>
        <rFont val="Calibri"/>
        <family val="2"/>
        <charset val="238"/>
        <scheme val="minor"/>
      </rPr>
      <t>4.</t>
    </r>
  </si>
  <si>
    <r>
      <t xml:space="preserve">UKUPNO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</si>
  <si>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Muškarci - </t>
    </r>
    <r>
      <rPr>
        <i/>
        <sz val="10"/>
        <color theme="1"/>
        <rFont val="Calibri"/>
        <family val="2"/>
        <charset val="238"/>
        <scheme val="minor"/>
      </rPr>
      <t>Men</t>
    </r>
  </si>
  <si>
    <r>
      <t xml:space="preserve">Žene - </t>
    </r>
    <r>
      <rPr>
        <i/>
        <sz val="10"/>
        <color theme="1"/>
        <rFont val="Calibri"/>
        <family val="2"/>
        <charset val="238"/>
        <scheme val="minor"/>
      </rPr>
      <t>Women</t>
    </r>
  </si>
  <si>
    <r>
      <t xml:space="preserve">Ukupno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</si>
  <si>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5.</t>
    </r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</si>
  <si>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</si>
  <si>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</si>
  <si>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</si>
  <si>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</si>
  <si>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</si>
  <si>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</si>
  <si>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</si>
  <si>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</si>
  <si>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</si>
  <si>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</si>
  <si>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r>
      <t xml:space="preserve">Broj
</t>
    </r>
    <r>
      <rPr>
        <i/>
        <sz val="10"/>
        <color theme="1"/>
        <rFont val="Calibri"/>
        <family val="2"/>
        <charset val="238"/>
        <scheme val="minor"/>
      </rPr>
      <t>No.</t>
    </r>
  </si>
  <si>
    <r>
      <t xml:space="preserve">Udio (%)
</t>
    </r>
    <r>
      <rPr>
        <i/>
        <sz val="10"/>
        <color theme="1"/>
        <rFont val="Calibri"/>
        <family val="2"/>
        <charset val="238"/>
        <scheme val="minor"/>
      </rPr>
      <t>Proportion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</si>
  <si>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 xml:space="preserve">Table </t>
    </r>
    <r>
      <rPr>
        <b/>
        <sz val="10"/>
        <color theme="1"/>
        <rFont val="Calibri"/>
        <family val="2"/>
        <charset val="238"/>
        <scheme val="minor"/>
      </rPr>
      <t>6.</t>
    </r>
  </si>
  <si>
    <r>
      <t xml:space="preserve">Godina liječenja </t>
    </r>
    <r>
      <rPr>
        <i/>
        <sz val="10"/>
        <color theme="1"/>
        <rFont val="Calibri"/>
        <family val="2"/>
        <charset val="238"/>
        <scheme val="minor"/>
      </rPr>
      <t xml:space="preserve"> - Year</t>
    </r>
  </si>
  <si>
    <r>
      <t xml:space="preserve">Prosječna dob </t>
    </r>
    <r>
      <rPr>
        <i/>
        <sz val="10"/>
        <color theme="1"/>
        <rFont val="Calibri"/>
        <family val="2"/>
        <charset val="238"/>
        <scheme val="minor"/>
      </rPr>
      <t>– Mean Age</t>
    </r>
  </si>
  <si>
    <r>
      <t>Muškarci</t>
    </r>
    <r>
      <rPr>
        <i/>
        <sz val="10"/>
        <color theme="1"/>
        <rFont val="Calibri"/>
        <family val="2"/>
        <charset val="238"/>
        <scheme val="minor"/>
      </rPr>
      <t xml:space="preserve"> – Male</t>
    </r>
  </si>
  <si>
    <r>
      <t>Žene</t>
    </r>
    <r>
      <rPr>
        <i/>
        <sz val="10"/>
        <color theme="1"/>
        <rFont val="Calibri"/>
        <family val="2"/>
        <charset val="238"/>
        <scheme val="minor"/>
      </rPr>
      <t xml:space="preserve"> – Female </t>
    </r>
  </si>
  <si>
    <r>
      <t xml:space="preserve"> Ukupno</t>
    </r>
    <r>
      <rPr>
        <i/>
        <sz val="10"/>
        <color theme="1"/>
        <rFont val="Calibri"/>
        <family val="2"/>
        <charset val="238"/>
        <scheme val="minor"/>
      </rPr>
      <t xml:space="preserve"> - Total</t>
    </r>
  </si>
  <si>
    <r>
      <t xml:space="preserve">Tablica –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7.  </t>
    </r>
  </si>
  <si>
    <r>
      <t xml:space="preserve">Heroinski ovisnici – </t>
    </r>
    <r>
      <rPr>
        <i/>
        <sz val="10"/>
        <color theme="1"/>
        <rFont val="Calibri"/>
        <family val="2"/>
        <charset val="238"/>
        <scheme val="minor"/>
      </rPr>
      <t>Heroin addicts</t>
    </r>
  </si>
  <si>
    <r>
      <t xml:space="preserve">Godina - </t>
    </r>
    <r>
      <rPr>
        <i/>
        <sz val="10"/>
        <color theme="1"/>
        <rFont val="Calibri"/>
        <family val="2"/>
        <charset val="238"/>
        <scheme val="minor"/>
      </rPr>
      <t>Year</t>
    </r>
  </si>
  <si>
    <r>
      <rPr>
        <b/>
        <sz val="10"/>
        <color theme="1"/>
        <rFont val="Calibri"/>
        <family val="2"/>
        <charset val="238"/>
        <scheme val="minor"/>
      </rPr>
      <t>Prosječna dob prvog uzimanja bilo kojeg sredstva (godine)</t>
    </r>
    <r>
      <rPr>
        <i/>
        <sz val="10"/>
        <color theme="1"/>
        <rFont val="Calibri"/>
        <family val="2"/>
        <charset val="238"/>
        <scheme val="minor"/>
      </rPr>
      <t xml:space="preserve">
Mean age of the first consumption of any psychoactive drug </t>
    </r>
  </si>
  <si>
    <r>
      <t>Prosječna dob prvog uzimanja heroina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Mean age of the first heroin use  </t>
    </r>
  </si>
  <si>
    <r>
      <t>Prosječna dob prvog intravenskog uzimanja droge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Mean age of the first intravenous drug use </t>
    </r>
  </si>
  <si>
    <r>
      <t>Prosječna dob prvog javljanja na tretman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Mean age of starting treatment </t>
    </r>
  </si>
  <si>
    <r>
      <t>Broj godina od prvog uzimanja bilo kojeg sredstva do prvog dolaska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na liječenje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 xml:space="preserve">Age range between the first consumption of any psychoactive drug and starting treatment </t>
    </r>
  </si>
  <si>
    <t>Izvor podataka: Hrvatski zavod za javno zdravstvo</t>
  </si>
  <si>
    <t>Source of data: Croatian Institute of Public Health</t>
  </si>
  <si>
    <r>
      <t xml:space="preserve">Tablica </t>
    </r>
    <r>
      <rPr>
        <b/>
        <i/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 xml:space="preserve">Table </t>
    </r>
    <r>
      <rPr>
        <b/>
        <sz val="10"/>
        <rFont val="Calibri"/>
        <family val="2"/>
        <charset val="238"/>
        <scheme val="minor"/>
      </rPr>
      <t>8.</t>
    </r>
  </si>
  <si>
    <r>
      <t xml:space="preserve">Konzumenti kanabinoida – </t>
    </r>
    <r>
      <rPr>
        <i/>
        <sz val="10"/>
        <color theme="1"/>
        <rFont val="Calibri"/>
        <family val="2"/>
        <charset val="238"/>
        <scheme val="minor"/>
      </rPr>
      <t>Cannabinoid consumers</t>
    </r>
  </si>
  <si>
    <r>
      <rPr>
        <b/>
        <sz val="10"/>
        <color theme="1"/>
        <rFont val="Calibri"/>
        <family val="2"/>
        <charset val="238"/>
        <scheme val="minor"/>
      </rPr>
      <t>Godina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Year</t>
    </r>
  </si>
  <si>
    <r>
      <t>Prosječna dob prvog uzimanja bilo kojeg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sredstva (godine)
</t>
    </r>
    <r>
      <rPr>
        <i/>
        <sz val="10"/>
        <color theme="1"/>
        <rFont val="Calibri"/>
        <family val="2"/>
        <charset val="238"/>
        <scheme val="minor"/>
      </rPr>
      <t xml:space="preserve">Average age of the first consumption of any psychoactive drug </t>
    </r>
  </si>
  <si>
    <r>
      <t>Prosječna dob prvog uzimanja kanabinoida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Average age of the first cannabis use  </t>
    </r>
  </si>
  <si>
    <r>
      <t>Prosječna dob prvog javljanja na tretman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Average age of starting treatment </t>
    </r>
  </si>
  <si>
    <r>
      <t xml:space="preserve">Broj godina od prvog uzimanja bilo kojeg sredstva do prvog dolaska na liječenje
</t>
    </r>
    <r>
      <rPr>
        <i/>
        <sz val="10"/>
        <color theme="1"/>
        <rFont val="Calibri"/>
        <family val="2"/>
        <charset val="238"/>
        <scheme val="minor"/>
      </rPr>
      <t>Age range between the first consumption of any psychoactive drug and starting treatment</t>
    </r>
  </si>
  <si>
    <t xml:space="preserve">Izvor podataka: Hrvatski zavod za javno zdravstvo </t>
  </si>
  <si>
    <r>
      <t xml:space="preserve">Korištenje zajedničkih igala i šprica u životu
</t>
    </r>
    <r>
      <rPr>
        <i/>
        <sz val="10"/>
        <color theme="1"/>
        <rFont val="Calibri"/>
        <family val="2"/>
        <charset val="238"/>
        <scheme val="minor"/>
      </rPr>
      <t>Sharing needles and syringes on any occasion in lifetime</t>
    </r>
  </si>
  <si>
    <r>
      <t xml:space="preserve">Dijeljenje igala i šprica u posljednjih mjesec dana
</t>
    </r>
    <r>
      <rPr>
        <i/>
        <sz val="10"/>
        <color theme="1"/>
        <rFont val="Calibri"/>
        <family val="2"/>
        <charset val="238"/>
        <scheme val="minor"/>
      </rPr>
      <t>Sharing needles and syringes during the last month</t>
    </r>
  </si>
  <si>
    <r>
      <t xml:space="preserve">Tablica </t>
    </r>
    <r>
      <rPr>
        <b/>
        <i/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 xml:space="preserve">Table </t>
    </r>
    <r>
      <rPr>
        <b/>
        <sz val="10"/>
        <rFont val="Calibri"/>
        <family val="2"/>
        <charset val="238"/>
        <scheme val="minor"/>
      </rPr>
      <t>9.</t>
    </r>
  </si>
  <si>
    <t>2022.</t>
  </si>
  <si>
    <t>Dijagnoze prema MKB-10</t>
  </si>
  <si>
    <t>ICD-10 diagnoses</t>
  </si>
  <si>
    <t>%</t>
  </si>
  <si>
    <t>F60-F69</t>
  </si>
  <si>
    <t>Poremećaji ličnosti i ponašanja odraslih</t>
  </si>
  <si>
    <t>Adult personality and behavioral disorders</t>
  </si>
  <si>
    <t>F30-F39</t>
  </si>
  <si>
    <t>Afektivni poremećaji (depresija,  poremećaji raspoloženja)</t>
  </si>
  <si>
    <t>Affective disorders (depression, mood disorders)</t>
  </si>
  <si>
    <t>F40-F48</t>
  </si>
  <si>
    <t>Neurotski, vezani uz stres i somatoformni poremećaji</t>
  </si>
  <si>
    <t>F10</t>
  </si>
  <si>
    <t>Mental and behavioral disorders due to alcohol use</t>
  </si>
  <si>
    <t>F20-F29</t>
  </si>
  <si>
    <t>Shizofrenija, shizotipni i sumanuti poremećaji</t>
  </si>
  <si>
    <t>Schizophrenia, schizotypal and delusional disorders</t>
  </si>
  <si>
    <t>F90-F98</t>
  </si>
  <si>
    <t>Poremećaji u ponašanju i osjećajima koji se pojavljuju u djetinjstvu i adolescenciji</t>
  </si>
  <si>
    <t>F00-F09</t>
  </si>
  <si>
    <t>F50-F51</t>
  </si>
  <si>
    <r>
      <t xml:space="preserve">*Podaci za bolnički liječene osobe - </t>
    </r>
    <r>
      <rPr>
        <i/>
        <sz val="10"/>
        <color theme="1"/>
        <rFont val="Calibri"/>
        <family val="2"/>
        <charset val="238"/>
        <scheme val="minor"/>
      </rPr>
      <t>Only hospital-treated drug patients</t>
    </r>
  </si>
  <si>
    <t>Broj liječenih opijatskog tipa</t>
  </si>
  <si>
    <t>Broj liječenih opijatskog tipa (F11.-)</t>
  </si>
  <si>
    <r>
      <t xml:space="preserve">Lako ishlapljiva otapala - </t>
    </r>
    <r>
      <rPr>
        <i/>
        <sz val="10"/>
        <color theme="1"/>
        <rFont val="Calibri"/>
        <family val="2"/>
        <charset val="238"/>
        <scheme val="minor"/>
      </rPr>
      <t>Highly volatile solvent</t>
    </r>
  </si>
  <si>
    <r>
      <t xml:space="preserve">Halucinogeni - </t>
    </r>
    <r>
      <rPr>
        <i/>
        <sz val="10"/>
        <color theme="1"/>
        <rFont val="Calibri"/>
        <family val="2"/>
        <charset val="238"/>
        <scheme val="minor"/>
      </rPr>
      <t>Hallucinogens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</si>
  <si>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Amfetaminski - </t>
    </r>
    <r>
      <rPr>
        <i/>
        <sz val="10"/>
        <color theme="1"/>
        <rFont val="Calibri"/>
        <family val="2"/>
        <charset val="238"/>
        <scheme val="minor"/>
      </rPr>
      <t>Amphetamine</t>
    </r>
  </si>
  <si>
    <r>
      <t xml:space="preserve">Kanabis - </t>
    </r>
    <r>
      <rPr>
        <i/>
        <sz val="10"/>
        <color theme="1"/>
        <rFont val="Calibri"/>
        <family val="2"/>
        <charset val="238"/>
        <scheme val="minor"/>
      </rPr>
      <t>Cannabis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</si>
  <si>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Opijatski - </t>
    </r>
    <r>
      <rPr>
        <i/>
        <sz val="10"/>
        <color theme="1"/>
        <rFont val="Calibri"/>
        <family val="2"/>
        <charset val="238"/>
        <scheme val="minor"/>
      </rPr>
      <t>Opiates</t>
    </r>
  </si>
  <si>
    <t xml:space="preserve">Stope na 100.000 stanovnika u dobi od 15 do 64 godina (Popis stanovništva 2021, DZS)
</t>
  </si>
  <si>
    <t>Treated psychoactive drug users (ICD-10, F11.- F19.-) by sex and age in 2022</t>
  </si>
  <si>
    <t>Mentalni poremećaji i poremećaji ponašanja uzrokovani uzimanjem alkohola</t>
  </si>
  <si>
    <t>Child and adolescent behavioral and emotional disorders</t>
  </si>
  <si>
    <t xml:space="preserve">  15 - 19 </t>
  </si>
  <si>
    <t xml:space="preserve">  20 - 24 </t>
  </si>
  <si>
    <t xml:space="preserve">  25 - 29 </t>
  </si>
  <si>
    <t xml:space="preserve">  30 - 34 </t>
  </si>
  <si>
    <t xml:space="preserve">  35 - 39</t>
  </si>
  <si>
    <t xml:space="preserve">  40 - 44 </t>
  </si>
  <si>
    <t xml:space="preserve">  45 - 49 </t>
  </si>
  <si>
    <t xml:space="preserve">  50 - 54 </t>
  </si>
  <si>
    <t xml:space="preserve">  55 - 59 </t>
  </si>
  <si>
    <t xml:space="preserve">  60 - 64 </t>
  </si>
  <si>
    <t xml:space="preserve">  65 + </t>
  </si>
  <si>
    <t xml:space="preserve">  &lt; 15                         15             0,3                 9               </t>
  </si>
  <si>
    <t>&lt; 15</t>
  </si>
  <si>
    <r>
      <t xml:space="preserve">Udio od prvi put liječenih (%) </t>
    </r>
    <r>
      <rPr>
        <i/>
        <sz val="10"/>
        <color rgb="FF000000"/>
        <rFont val="Calibri"/>
        <family val="2"/>
        <charset val="238"/>
        <scheme val="minor"/>
      </rPr>
      <t>– New cases (first recorded)</t>
    </r>
  </si>
  <si>
    <t>Neurotic, stress-related and somatoform disorders</t>
  </si>
  <si>
    <r>
      <t xml:space="preserve">Hipnotici i sedativi - </t>
    </r>
    <r>
      <rPr>
        <i/>
        <sz val="10"/>
        <color theme="1"/>
        <rFont val="Calibri"/>
        <family val="2"/>
        <charset val="238"/>
        <scheme val="minor"/>
      </rPr>
      <t>Hypnotics and sedatives</t>
    </r>
  </si>
  <si>
    <r>
      <t>Dijagnoze prema MKB-10/</t>
    </r>
    <r>
      <rPr>
        <b/>
        <i/>
        <sz val="9"/>
        <color theme="1"/>
        <rFont val="Calibri"/>
        <family val="2"/>
        <charset val="238"/>
        <scheme val="minor"/>
      </rPr>
      <t>ICD-10 diagnoses</t>
    </r>
  </si>
  <si>
    <r>
      <t xml:space="preserve">OSOBE LIJEČENE ZBOG ZLOUPORABE DROGA OD 2012. DO 2022. GODINE PREMA KORIŠTENJU ZAJEDNIČKIH IGALA I ŠPRICA U ŽIVOTU I POSLJEDNJIH MJESEC DANA </t>
    </r>
    <r>
      <rPr>
        <i/>
        <sz val="8"/>
        <color theme="1"/>
        <rFont val="Calibri"/>
        <family val="2"/>
        <charset val="238"/>
        <scheme val="minor"/>
      </rPr>
      <t>– Persons treated for psychoactive drug abuse by share of needles and syringes, Croatia  2012-2022</t>
    </r>
  </si>
  <si>
    <r>
      <t xml:space="preserve">Tablica 10 </t>
    </r>
    <r>
      <rPr>
        <i/>
        <sz val="10"/>
        <rFont val="Calibri"/>
        <family val="2"/>
        <charset val="238"/>
        <scheme val="minor"/>
      </rPr>
      <t>– Table</t>
    </r>
    <r>
      <rPr>
        <b/>
        <sz val="10"/>
        <rFont val="Calibri"/>
        <family val="2"/>
        <charset val="238"/>
        <scheme val="minor"/>
      </rPr>
      <t xml:space="preserve"> 10</t>
    </r>
  </si>
  <si>
    <r>
      <t xml:space="preserve">PSIHIJATRIJSKI KOMORBIDITETI OSOBA LIJEČENIH ZBOG UPORABE DROGA U 2022. GODINI - </t>
    </r>
    <r>
      <rPr>
        <i/>
        <sz val="8"/>
        <color theme="1"/>
        <rFont val="Calibri"/>
        <family val="2"/>
        <charset val="238"/>
        <scheme val="minor"/>
      </rPr>
      <t xml:space="preserve">Psychiatric comorbidities of persons treated for drug use, Croatia 2022 </t>
    </r>
  </si>
  <si>
    <r>
      <t>Muškarci/</t>
    </r>
    <r>
      <rPr>
        <i/>
        <sz val="9"/>
        <color theme="1"/>
        <rFont val="Calibri"/>
        <family val="2"/>
        <charset val="238"/>
        <scheme val="minor"/>
      </rPr>
      <t>Men</t>
    </r>
  </si>
  <si>
    <r>
      <t>Žene/</t>
    </r>
    <r>
      <rPr>
        <i/>
        <sz val="9"/>
        <color theme="1"/>
        <rFont val="Calibri"/>
        <family val="2"/>
        <charset val="238"/>
        <scheme val="minor"/>
      </rPr>
      <t>Women</t>
    </r>
  </si>
  <si>
    <r>
      <t>Broj/</t>
    </r>
    <r>
      <rPr>
        <i/>
        <sz val="9"/>
        <color theme="1"/>
        <rFont val="Calibri"/>
        <family val="2"/>
        <charset val="238"/>
        <scheme val="minor"/>
      </rPr>
      <t>No.</t>
    </r>
  </si>
  <si>
    <r>
      <t xml:space="preserve">Organski i simptomatski duševni poremećaji - </t>
    </r>
    <r>
      <rPr>
        <i/>
        <sz val="9"/>
        <color theme="1"/>
        <rFont val="Calibri"/>
        <family val="2"/>
        <charset val="238"/>
        <scheme val="minor"/>
      </rPr>
      <t>Organic and symptomatic mental disorders</t>
    </r>
  </si>
  <si>
    <r>
      <t xml:space="preserve">Poremećaji hranjenja – </t>
    </r>
    <r>
      <rPr>
        <i/>
        <sz val="9"/>
        <color theme="1"/>
        <rFont val="Calibri"/>
        <family val="2"/>
        <charset val="238"/>
        <scheme val="minor"/>
      </rPr>
      <t>Eating disorders</t>
    </r>
  </si>
  <si>
    <r>
      <t xml:space="preserve">Broj dijagnoza – </t>
    </r>
    <r>
      <rPr>
        <i/>
        <sz val="9"/>
        <color theme="1"/>
        <rFont val="Calibri"/>
        <family val="2"/>
        <charset val="238"/>
        <scheme val="minor"/>
      </rPr>
      <t>No. diagnoses</t>
    </r>
  </si>
  <si>
    <r>
      <t xml:space="preserve">PROSJEČNE DOBI OSOBA LIJEČENIH ZBOG ZLOUPORABE KANABINOIDA U RAZDOBLJU OD 2012. DO 2022. GODINE </t>
    </r>
    <r>
      <rPr>
        <sz val="8"/>
        <color theme="1"/>
        <rFont val="Calibri"/>
        <family val="2"/>
        <charset val="238"/>
        <scheme val="minor"/>
      </rPr>
      <t xml:space="preserve">- </t>
    </r>
    <r>
      <rPr>
        <i/>
        <sz val="8"/>
        <color theme="1"/>
        <rFont val="Calibri"/>
        <family val="2"/>
        <charset val="238"/>
        <scheme val="minor"/>
      </rPr>
      <t>Average age of treated cannabinoid abusers, Croatia 2017-2022</t>
    </r>
  </si>
  <si>
    <r>
      <t xml:space="preserve">PROSJEČNE DOBI RAZVOJA OVISNOSTI OSOBA LIJEČENIH ZBOG UPORABE HEROINA U RAZDOBLJU OD 2011. DO 2022. - </t>
    </r>
    <r>
      <rPr>
        <i/>
        <sz val="8"/>
        <rFont val="Calibri"/>
        <family val="2"/>
        <charset val="238"/>
        <scheme val="minor"/>
      </rPr>
      <t xml:space="preserve">Mean age of persons treated for heroin use, Croatia 2011 - 2022 </t>
    </r>
  </si>
  <si>
    <r>
      <t xml:space="preserve">PROSJEČNE DOBI OSOBA LIJEČENIH ZBOG ZLOUPORABE PSIHOAKTIVNIH DROGA (2001-2022.) PREMA SPOLU  </t>
    </r>
    <r>
      <rPr>
        <i/>
        <sz val="8"/>
        <color theme="1"/>
        <rFont val="Calibri"/>
        <family val="2"/>
        <charset val="238"/>
        <scheme val="minor"/>
      </rPr>
      <t>- Persons receiving treatment due to psychoactive drug abuse by mean age and sex; Comparative data for 2001-2022</t>
    </r>
  </si>
  <si>
    <r>
      <t xml:space="preserve">LIJEČENE OSOBE ZBOG UPORABE OPIJATA I NEOPIJATA U 2022. GODINI U HRVATSKOJ, PREMA ŽIVOTNOJ DOBI - </t>
    </r>
    <r>
      <rPr>
        <i/>
        <sz val="8"/>
        <color theme="1"/>
        <rFont val="Calibri"/>
        <family val="2"/>
        <charset val="238"/>
        <scheme val="minor"/>
      </rPr>
      <t>Persons treated for opiate and non-opiate use by age, Croatia 2022</t>
    </r>
  </si>
  <si>
    <r>
      <t xml:space="preserve">OPIJATI - </t>
    </r>
    <r>
      <rPr>
        <i/>
        <sz val="10"/>
        <color theme="1"/>
        <rFont val="Calibri"/>
        <family val="2"/>
        <charset val="238"/>
        <scheme val="minor"/>
      </rPr>
      <t>Opiates</t>
    </r>
  </si>
  <si>
    <r>
      <t xml:space="preserve">NEOPIJATI - </t>
    </r>
    <r>
      <rPr>
        <i/>
        <sz val="10"/>
        <color theme="1"/>
        <rFont val="Calibri"/>
        <family val="2"/>
        <charset val="238"/>
        <scheme val="minor"/>
      </rPr>
      <t>Non-opiates</t>
    </r>
  </si>
  <si>
    <r>
      <t>SPOL I ŽIVOTNA DOB OSOBA LIJEČENIH ZBOG UPORABE PSIHOAKTIVNIH DROGA (MKB 10, F11.- F19.-) U 2022. GODINI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</si>
  <si>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 xml:space="preserve">OSOBE LIJEČENE ZBOG UPORABE PSIHOAKTIVNIH DROGA (MKB 10, F11.- F19.-), PRIKAZANE PREMA ŽUPANIJI PREBIVALIŠTA, SA STOPAMA NA 100.000 STANOVNIKA U DOBI 15-64 GODINE, BROJU OSOBA OVISNIH O OPIJATIMA, TE PRVI PUTA REGISTRIRANIM OSOBAMA U 2022. GODINI - </t>
    </r>
    <r>
      <rPr>
        <i/>
        <sz val="8"/>
        <color theme="1"/>
        <rFont val="Calibri"/>
        <family val="2"/>
        <charset val="238"/>
        <scheme val="minor"/>
      </rPr>
      <t>Cases treated for psychoactive drug abuse (ICD-10, F11.- F19.-) by county of residence (rates per 100,000 population aged 15-64), by number of treated due to opiate addiction and by new cases (first recorded) in 2022</t>
    </r>
  </si>
  <si>
    <r>
      <t>BROJ LIJEČENIH OSOBA PREMA TIPU PSIHOAKTIVNE DROGE (MKB 10, F11.- F19.-), - USPOREDNI PODACI ZA RAZDOBLJE OD 2017. DO 2022. GODINE</t>
    </r>
    <r>
      <rPr>
        <sz val="8"/>
        <color theme="1"/>
        <rFont val="Calibri"/>
        <family val="2"/>
        <charset val="238"/>
        <scheme val="minor"/>
      </rPr>
      <t xml:space="preserve"> - </t>
    </r>
    <r>
      <rPr>
        <i/>
        <sz val="8"/>
        <color theme="1"/>
        <rFont val="Calibri"/>
        <family val="2"/>
        <charset val="238"/>
        <scheme val="minor"/>
      </rPr>
      <t>Treated for drug abuse (ICD-10, F11.- F19.-) by type of psychoactive drug: comparative data for 2017 - 2022</t>
    </r>
  </si>
  <si>
    <r>
      <t xml:space="preserve">BROJ OSOBA LIJEČENIH ZBOG ZLOUPORABE DROGA (MKB 10, F11.- F19.-), BROJ NOVOOTKRIVENIH (PRVI PUT REGISTRIRANIH) TE POSEBNO NOVOLIJEČENIH OSOBA ZBOG UPORABE OPIJATA U HRVATSKOJ U RAZDOBLJU OD 1976. DO 2022. GODINE </t>
    </r>
    <r>
      <rPr>
        <sz val="8"/>
        <color theme="1"/>
        <rFont val="Calibri"/>
        <family val="2"/>
        <charset val="238"/>
        <scheme val="minor"/>
      </rPr>
      <t xml:space="preserve">- </t>
    </r>
    <r>
      <rPr>
        <i/>
        <sz val="8"/>
        <color theme="1"/>
        <rFont val="Calibri"/>
        <family val="2"/>
        <charset val="238"/>
        <scheme val="minor"/>
      </rPr>
      <t>Persons treated for psychoative drug abuse (ICD-10, F11.- F19.-), new cases (first recorded), new opiate-type cases, Croatia 1976-2022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</si>
</sst>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0.0"/>
    <numFmt numFmtId="165" formatCode="0.0%"/>
  </numFmts>
  <fonts count="2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 indent="13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/>
    <xf numFmtId="49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164" fontId="6" fillId="0" borderId="0" xfId="0" applyNumberFormat="1" applyFont="1"/>
    <xf numFmtId="3" fontId="4" fillId="0" borderId="0" xfId="0" applyNumberFormat="1" applyFont="1"/>
    <xf numFmtId="0" fontId="6" fillId="0" borderId="0" xfId="0" applyFont="1" applyAlignment="1">
      <alignment horizontal="justify"/>
    </xf>
    <xf numFmtId="49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65" fontId="6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65" fontId="6" fillId="0" borderId="0" xfId="1" applyNumberFormat="1" applyFont="1"/>
    <xf numFmtId="0" fontId="8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1" fillId="0" borderId="0" xfId="0" applyFont="1"/>
    <xf numFmtId="165" fontId="6" fillId="0" borderId="0" xfId="1" applyNumberFormat="1" applyFont="1" applyAlignment="1">
      <alignment horizontal="center" vertical="center"/>
    </xf>
    <xf numFmtId="0" fontId="13" fillId="0" borderId="0" xfId="0" applyFont="1"/>
    <xf numFmtId="165" fontId="4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0" xfId="1" applyNumberFormat="1" applyFont="1" applyBorder="1"/>
    <xf numFmtId="3" fontId="6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wrapText="1"/>
    </xf>
    <xf numFmtId="16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indent="14"/>
    </xf>
    <xf numFmtId="49" fontId="4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9" fontId="0" fillId="0" borderId="0" xfId="1" applyFont="1"/>
    <xf numFmtId="165" fontId="0" fillId="0" borderId="0" xfId="1" applyNumberFormat="1" applyFont="1"/>
    <xf numFmtId="9" fontId="6" fillId="0" borderId="0" xfId="1" applyFont="1"/>
    <xf numFmtId="0" fontId="18" fillId="0" borderId="0" xfId="0" applyFont="1"/>
    <xf numFmtId="165" fontId="4" fillId="0" borderId="0" xfId="0" applyNumberFormat="1" applyFont="1"/>
    <xf numFmtId="3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3" fontId="19" fillId="0" borderId="0" xfId="0" applyNumberFormat="1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4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2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0" fillId="0" borderId="0" xfId="0" applyFont="1"/>
    <xf numFmtId="0" fontId="3" fillId="0" borderId="0" xfId="0" applyFont="1" applyAlignment="1">
      <alignment horizontal="left" indent="14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2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indent="13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/>
  </sheetViews>
  <sheetFormatPr defaultColWidth="9.140625" defaultRowHeight="12.75" x14ac:dyDescent="0.2"/>
  <cols>
    <col min="1" max="1" width="15.7109375" style="4" customWidth="1"/>
    <col min="2" max="7" width="20.7109375" style="4" customWidth="1"/>
    <col min="8" max="16384" width="9.140625" style="4"/>
  </cols>
  <sheetData>
    <row r="1" spans="1:7" x14ac:dyDescent="0.2">
      <c r="A1" s="3" t="s">
        <v>86</v>
      </c>
      <c r="B1" s="112" t="s">
        <v>231</v>
      </c>
    </row>
    <row r="3" spans="1:7" x14ac:dyDescent="0.2">
      <c r="B3" s="88" t="s">
        <v>87</v>
      </c>
      <c r="C3" s="88"/>
      <c r="D3" s="88" t="s">
        <v>88</v>
      </c>
      <c r="E3" s="88"/>
      <c r="F3" s="88"/>
      <c r="G3" s="88"/>
    </row>
    <row r="4" spans="1:7" ht="12.75" customHeight="1" x14ac:dyDescent="0.2">
      <c r="A4" s="89" t="s">
        <v>93</v>
      </c>
      <c r="B4" s="90" t="s">
        <v>89</v>
      </c>
      <c r="C4" s="89" t="s">
        <v>185</v>
      </c>
      <c r="D4" s="89" t="s">
        <v>89</v>
      </c>
      <c r="E4" s="89" t="s">
        <v>82</v>
      </c>
      <c r="F4" s="89" t="s">
        <v>186</v>
      </c>
      <c r="G4" s="89" t="s">
        <v>81</v>
      </c>
    </row>
    <row r="5" spans="1:7" x14ac:dyDescent="0.2">
      <c r="A5" s="89"/>
      <c r="B5" s="90"/>
      <c r="C5" s="89"/>
      <c r="D5" s="89"/>
      <c r="E5" s="89"/>
      <c r="F5" s="89"/>
      <c r="G5" s="89"/>
    </row>
    <row r="6" spans="1:7" ht="25.5" x14ac:dyDescent="0.2">
      <c r="A6" s="9" t="s">
        <v>94</v>
      </c>
      <c r="B6" s="8" t="s">
        <v>91</v>
      </c>
      <c r="C6" s="8" t="s">
        <v>92</v>
      </c>
      <c r="D6" s="8" t="s">
        <v>90</v>
      </c>
      <c r="E6" s="8" t="s">
        <v>83</v>
      </c>
      <c r="F6" s="8" t="s">
        <v>92</v>
      </c>
      <c r="G6" s="8" t="s">
        <v>80</v>
      </c>
    </row>
    <row r="7" spans="1: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</row>
    <row r="8" spans="1:7" x14ac:dyDescent="0.2">
      <c r="A8" s="4" t="s">
        <v>1</v>
      </c>
      <c r="B8" s="11">
        <v>131</v>
      </c>
      <c r="C8" s="11"/>
      <c r="D8" s="11">
        <v>131</v>
      </c>
      <c r="E8" s="29">
        <v>1</v>
      </c>
      <c r="F8" s="11">
        <v>22</v>
      </c>
      <c r="G8" s="29">
        <v>0.16793893129770993</v>
      </c>
    </row>
    <row r="9" spans="1:7" x14ac:dyDescent="0.2">
      <c r="A9" s="4" t="s">
        <v>2</v>
      </c>
      <c r="B9" s="11">
        <v>1340</v>
      </c>
      <c r="C9" s="11">
        <v>989</v>
      </c>
      <c r="D9" s="11">
        <v>652</v>
      </c>
      <c r="E9" s="29">
        <v>0.48656716417910445</v>
      </c>
      <c r="F9" s="11">
        <v>521</v>
      </c>
      <c r="G9" s="29">
        <v>0.79907975460122704</v>
      </c>
    </row>
    <row r="10" spans="1:7" x14ac:dyDescent="0.2">
      <c r="A10" s="4" t="s">
        <v>3</v>
      </c>
      <c r="B10" s="11">
        <v>1766</v>
      </c>
      <c r="C10" s="11">
        <v>1436</v>
      </c>
      <c r="D10" s="11">
        <v>749</v>
      </c>
      <c r="E10" s="29">
        <v>0.42412231030577574</v>
      </c>
      <c r="F10" s="11">
        <v>610</v>
      </c>
      <c r="G10" s="29">
        <v>0.8144192256341789</v>
      </c>
    </row>
    <row r="11" spans="1:7" x14ac:dyDescent="0.2">
      <c r="A11" s="4" t="s">
        <v>4</v>
      </c>
      <c r="B11" s="11">
        <v>2344</v>
      </c>
      <c r="C11" s="11">
        <v>1866</v>
      </c>
      <c r="D11" s="11">
        <v>797</v>
      </c>
      <c r="E11" s="29">
        <v>0.34001706484641636</v>
      </c>
      <c r="F11" s="11">
        <v>631</v>
      </c>
      <c r="G11" s="29">
        <v>0.79171894604767878</v>
      </c>
    </row>
    <row r="12" spans="1:7" x14ac:dyDescent="0.2">
      <c r="A12" s="4" t="s">
        <v>5</v>
      </c>
      <c r="B12" s="11">
        <v>2750</v>
      </c>
      <c r="C12" s="11">
        <v>2085</v>
      </c>
      <c r="D12" s="11">
        <v>1466</v>
      </c>
      <c r="E12" s="29">
        <v>0.53309090909090906</v>
      </c>
      <c r="F12" s="11">
        <v>1048</v>
      </c>
      <c r="G12" s="29">
        <v>0.71487039563437926</v>
      </c>
    </row>
    <row r="13" spans="1:7" x14ac:dyDescent="0.2">
      <c r="A13" s="4" t="s">
        <v>6</v>
      </c>
      <c r="B13" s="11">
        <v>3048</v>
      </c>
      <c r="C13" s="11">
        <v>2057</v>
      </c>
      <c r="D13" s="11">
        <v>1657</v>
      </c>
      <c r="E13" s="29">
        <v>0.5436351706036745</v>
      </c>
      <c r="F13" s="11">
        <v>893</v>
      </c>
      <c r="G13" s="29">
        <v>0.53892576946288473</v>
      </c>
    </row>
    <row r="14" spans="1:7" x14ac:dyDescent="0.2">
      <c r="A14" s="4" t="s">
        <v>7</v>
      </c>
      <c r="B14" s="11">
        <v>3899</v>
      </c>
      <c r="C14" s="11">
        <v>2520</v>
      </c>
      <c r="D14" s="11">
        <v>2026</v>
      </c>
      <c r="E14" s="29">
        <v>0.51962041549115157</v>
      </c>
      <c r="F14" s="11">
        <v>1009</v>
      </c>
      <c r="G14" s="29">
        <v>0.49802566633761108</v>
      </c>
    </row>
    <row r="15" spans="1:7" x14ac:dyDescent="0.2">
      <c r="A15" s="4" t="s">
        <v>8</v>
      </c>
      <c r="B15" s="11">
        <v>5320</v>
      </c>
      <c r="C15" s="11">
        <v>3067</v>
      </c>
      <c r="D15" s="11">
        <v>2548</v>
      </c>
      <c r="E15" s="29">
        <v>0.47894736842105262</v>
      </c>
      <c r="F15" s="11">
        <v>1066</v>
      </c>
      <c r="G15" s="29">
        <v>0.41836734693877553</v>
      </c>
    </row>
    <row r="16" spans="1:7" x14ac:dyDescent="0.2">
      <c r="A16" s="4" t="s">
        <v>9</v>
      </c>
      <c r="B16" s="11">
        <v>5811</v>
      </c>
      <c r="C16" s="11">
        <v>4061</v>
      </c>
      <c r="D16" s="11">
        <v>2067</v>
      </c>
      <c r="E16" s="29">
        <v>0.35570469798657717</v>
      </c>
      <c r="F16" s="11">
        <v>846</v>
      </c>
      <c r="G16" s="29">
        <v>0.409288824383164</v>
      </c>
    </row>
    <row r="17" spans="1:7" x14ac:dyDescent="0.2">
      <c r="A17" s="4" t="s">
        <v>10</v>
      </c>
      <c r="B17" s="11">
        <v>5678</v>
      </c>
      <c r="C17" s="11">
        <v>4087</v>
      </c>
      <c r="D17" s="11">
        <v>1840</v>
      </c>
      <c r="E17" s="29">
        <v>0.3240577668193026</v>
      </c>
      <c r="F17" s="11">
        <v>802</v>
      </c>
      <c r="G17" s="29">
        <v>0.43586956521739129</v>
      </c>
    </row>
    <row r="18" spans="1:7" x14ac:dyDescent="0.2">
      <c r="A18" s="4" t="s">
        <v>11</v>
      </c>
      <c r="B18" s="11">
        <v>5768</v>
      </c>
      <c r="C18" s="11">
        <v>4163</v>
      </c>
      <c r="D18" s="11">
        <v>1619</v>
      </c>
      <c r="E18" s="29">
        <v>0.28068654646324548</v>
      </c>
      <c r="F18" s="11">
        <v>732</v>
      </c>
      <c r="G18" s="29">
        <v>0.45213094502779494</v>
      </c>
    </row>
    <row r="19" spans="1:7" x14ac:dyDescent="0.2">
      <c r="A19" s="4" t="s">
        <v>12</v>
      </c>
      <c r="B19" s="11">
        <v>6668</v>
      </c>
      <c r="C19" s="11">
        <v>4867</v>
      </c>
      <c r="D19" s="11">
        <v>1770</v>
      </c>
      <c r="E19" s="29">
        <v>0.2654469106178764</v>
      </c>
      <c r="F19" s="11">
        <v>785</v>
      </c>
      <c r="G19" s="29">
        <v>0.44350282485875708</v>
      </c>
    </row>
    <row r="20" spans="1:7" x14ac:dyDescent="0.2">
      <c r="A20" s="4" t="s">
        <v>13</v>
      </c>
      <c r="B20" s="11">
        <v>7427</v>
      </c>
      <c r="C20" s="11">
        <v>5611</v>
      </c>
      <c r="D20" s="11">
        <v>2001</v>
      </c>
      <c r="E20" s="29">
        <v>0.26942237781069073</v>
      </c>
      <c r="F20" s="11">
        <v>876</v>
      </c>
      <c r="G20" s="29">
        <v>0.43778110944527737</v>
      </c>
    </row>
    <row r="21" spans="1:7" x14ac:dyDescent="0.2">
      <c r="A21" s="4" t="s">
        <v>14</v>
      </c>
      <c r="B21" s="11">
        <v>7464</v>
      </c>
      <c r="C21" s="11">
        <v>5703</v>
      </c>
      <c r="D21" s="11">
        <v>1779</v>
      </c>
      <c r="E21" s="29">
        <v>0.23834405144694534</v>
      </c>
      <c r="F21" s="11">
        <v>800</v>
      </c>
      <c r="G21" s="29">
        <v>0.44969083754918493</v>
      </c>
    </row>
    <row r="22" spans="1:7" x14ac:dyDescent="0.2">
      <c r="A22" s="4" t="s">
        <v>15</v>
      </c>
      <c r="B22" s="11">
        <v>7506</v>
      </c>
      <c r="C22" s="11">
        <v>5846</v>
      </c>
      <c r="D22" s="11">
        <v>1700</v>
      </c>
      <c r="E22" s="29">
        <v>0.22648547828403945</v>
      </c>
      <c r="F22" s="11">
        <v>769</v>
      </c>
      <c r="G22" s="29">
        <v>0.45235294117647057</v>
      </c>
    </row>
    <row r="23" spans="1:7" x14ac:dyDescent="0.2">
      <c r="A23" s="4" t="s">
        <v>16</v>
      </c>
      <c r="B23" s="11">
        <v>7733</v>
      </c>
      <c r="C23" s="11">
        <v>6251</v>
      </c>
      <c r="D23" s="11">
        <v>1463</v>
      </c>
      <c r="E23" s="29">
        <v>0.1891891891891892</v>
      </c>
      <c r="F23" s="11">
        <v>667</v>
      </c>
      <c r="G23" s="29">
        <v>0.45591250854408749</v>
      </c>
    </row>
    <row r="24" spans="1:7" x14ac:dyDescent="0.2">
      <c r="A24" s="4" t="s">
        <v>17</v>
      </c>
      <c r="B24" s="11">
        <v>7550</v>
      </c>
      <c r="C24" s="11">
        <v>6175</v>
      </c>
      <c r="D24" s="11">
        <v>1161</v>
      </c>
      <c r="E24" s="29">
        <v>0.15377483443708609</v>
      </c>
      <c r="F24" s="11">
        <v>430</v>
      </c>
      <c r="G24" s="29">
        <v>0.37037037037037035</v>
      </c>
    </row>
    <row r="25" spans="1:7" x14ac:dyDescent="0.2">
      <c r="A25" s="4" t="s">
        <v>18</v>
      </c>
      <c r="B25" s="11">
        <v>7665</v>
      </c>
      <c r="C25" s="11">
        <v>6198</v>
      </c>
      <c r="D25" s="11">
        <v>1151</v>
      </c>
      <c r="E25" s="29">
        <v>0.15016307893020223</v>
      </c>
      <c r="F25" s="11">
        <v>343</v>
      </c>
      <c r="G25" s="29">
        <v>0.29800173761946136</v>
      </c>
    </row>
    <row r="26" spans="1:7" x14ac:dyDescent="0.2">
      <c r="A26" s="4" t="s">
        <v>19</v>
      </c>
      <c r="B26" s="11">
        <v>7855</v>
      </c>
      <c r="C26" s="11">
        <v>6357</v>
      </c>
      <c r="D26" s="11">
        <v>1120</v>
      </c>
      <c r="E26" s="29">
        <v>0.14258434118395927</v>
      </c>
      <c r="F26" s="11">
        <v>313</v>
      </c>
      <c r="G26" s="29">
        <v>0.27946428571428572</v>
      </c>
    </row>
    <row r="27" spans="1:7" x14ac:dyDescent="0.2">
      <c r="A27" s="4" t="s">
        <v>20</v>
      </c>
      <c r="B27" s="11">
        <v>7857</v>
      </c>
      <c r="C27" s="11">
        <v>6315</v>
      </c>
      <c r="D27" s="11">
        <v>1125</v>
      </c>
      <c r="E27" s="29">
        <v>0.14318442153493699</v>
      </c>
      <c r="F27" s="11">
        <v>270</v>
      </c>
      <c r="G27" s="29">
        <v>0.24</v>
      </c>
    </row>
    <row r="28" spans="1:7" x14ac:dyDescent="0.2">
      <c r="A28" s="4" t="s">
        <v>21</v>
      </c>
      <c r="B28" s="11">
        <v>7812</v>
      </c>
      <c r="C28" s="11">
        <v>6241</v>
      </c>
      <c r="D28" s="11">
        <v>1046</v>
      </c>
      <c r="E28" s="29">
        <v>0.13389656938044034</v>
      </c>
      <c r="F28" s="11">
        <v>205</v>
      </c>
      <c r="G28" s="29">
        <v>0.1959847036328872</v>
      </c>
    </row>
    <row r="29" spans="1:7" x14ac:dyDescent="0.2">
      <c r="A29" s="4" t="s">
        <v>22</v>
      </c>
      <c r="B29" s="11">
        <v>7533</v>
      </c>
      <c r="C29" s="11">
        <v>6123</v>
      </c>
      <c r="D29" s="11">
        <v>844</v>
      </c>
      <c r="E29" s="29">
        <v>0.11204035576795433</v>
      </c>
      <c r="F29" s="11">
        <v>175</v>
      </c>
      <c r="G29" s="29">
        <v>0.20734597156398105</v>
      </c>
    </row>
    <row r="30" spans="1:7" x14ac:dyDescent="0.2">
      <c r="A30" s="12" t="s">
        <v>23</v>
      </c>
      <c r="B30" s="13">
        <v>7106</v>
      </c>
      <c r="C30" s="13">
        <v>5953</v>
      </c>
      <c r="D30" s="13">
        <v>771</v>
      </c>
      <c r="E30" s="29">
        <v>0.10849985927385308</v>
      </c>
      <c r="F30" s="13">
        <v>178</v>
      </c>
      <c r="G30" s="29">
        <v>0.23086900129701687</v>
      </c>
    </row>
    <row r="31" spans="1:7" x14ac:dyDescent="0.2">
      <c r="A31" s="12" t="s">
        <v>24</v>
      </c>
      <c r="B31" s="13">
        <v>7157</v>
      </c>
      <c r="C31" s="13">
        <v>5773</v>
      </c>
      <c r="D31" s="13">
        <v>958</v>
      </c>
      <c r="E31" s="29">
        <v>0.13385496716501327</v>
      </c>
      <c r="F31" s="13">
        <v>204</v>
      </c>
      <c r="G31" s="29">
        <v>0.21294363256784968</v>
      </c>
    </row>
    <row r="32" spans="1:7" x14ac:dyDescent="0.2">
      <c r="A32" s="12" t="s">
        <v>73</v>
      </c>
      <c r="B32" s="13">
        <v>6761</v>
      </c>
      <c r="C32" s="13">
        <v>5434</v>
      </c>
      <c r="D32" s="13">
        <v>876</v>
      </c>
      <c r="E32" s="29">
        <v>0.12956663215500666</v>
      </c>
      <c r="F32" s="13">
        <v>136</v>
      </c>
      <c r="G32" s="29">
        <v>0.15525114155251141</v>
      </c>
    </row>
    <row r="33" spans="1:8" x14ac:dyDescent="0.2">
      <c r="A33" s="12" t="s">
        <v>74</v>
      </c>
      <c r="B33" s="13">
        <v>6858</v>
      </c>
      <c r="C33" s="13">
        <v>5338</v>
      </c>
      <c r="D33" s="13">
        <v>975</v>
      </c>
      <c r="E33" s="29">
        <v>0.14216972878390202</v>
      </c>
      <c r="F33" s="13">
        <v>190</v>
      </c>
      <c r="G33" s="29">
        <v>0.19487179487179487</v>
      </c>
    </row>
    <row r="34" spans="1:8" x14ac:dyDescent="0.2">
      <c r="A34" s="14" t="s">
        <v>78</v>
      </c>
      <c r="B34" s="15">
        <v>5478</v>
      </c>
      <c r="C34" s="15">
        <v>4431</v>
      </c>
      <c r="D34" s="15">
        <v>556</v>
      </c>
      <c r="E34" s="29">
        <v>0.10149689667761957</v>
      </c>
      <c r="F34" s="18">
        <v>139</v>
      </c>
      <c r="G34" s="29">
        <v>0.25</v>
      </c>
      <c r="H34" s="17"/>
    </row>
    <row r="35" spans="1:8" x14ac:dyDescent="0.2">
      <c r="A35" s="14" t="s">
        <v>79</v>
      </c>
      <c r="B35" s="15">
        <v>5624</v>
      </c>
      <c r="C35" s="15">
        <v>4605</v>
      </c>
      <c r="D35" s="15">
        <v>532</v>
      </c>
      <c r="E35" s="29">
        <v>9.45945945945946E-2</v>
      </c>
      <c r="F35" s="18">
        <v>130</v>
      </c>
      <c r="G35" s="29">
        <v>0.24436090225563908</v>
      </c>
    </row>
    <row r="36" spans="1:8" x14ac:dyDescent="0.2">
      <c r="A36" s="3" t="s">
        <v>163</v>
      </c>
      <c r="B36" s="22">
        <v>6078</v>
      </c>
      <c r="C36" s="22">
        <v>4741</v>
      </c>
      <c r="D36" s="22">
        <v>641</v>
      </c>
      <c r="E36" s="68">
        <v>0.1055</v>
      </c>
      <c r="F36" s="22">
        <v>138</v>
      </c>
      <c r="G36" s="68">
        <v>0.21529999999999999</v>
      </c>
    </row>
    <row r="37" spans="1:8" x14ac:dyDescent="0.2">
      <c r="A37" s="4" t="s">
        <v>184</v>
      </c>
    </row>
    <row r="38" spans="1:8" x14ac:dyDescent="0.2">
      <c r="A38" s="4" t="s">
        <v>25</v>
      </c>
      <c r="B38" s="4" t="s">
        <v>26</v>
      </c>
    </row>
    <row r="39" spans="1:8" x14ac:dyDescent="0.2">
      <c r="A39" s="10" t="s">
        <v>27</v>
      </c>
      <c r="B39" s="4" t="s">
        <v>28</v>
      </c>
    </row>
  </sheetData>
  <mergeCells count="9">
    <mergeCell ref="B3:C3"/>
    <mergeCell ref="D3:G3"/>
    <mergeCell ref="A4:A5"/>
    <mergeCell ref="B4:B5"/>
    <mergeCell ref="F4:F5"/>
    <mergeCell ref="G4:G5"/>
    <mergeCell ref="E4:E5"/>
    <mergeCell ref="D4:D5"/>
    <mergeCell ref="C4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/>
  </sheetViews>
  <sheetFormatPr defaultRowHeight="15" x14ac:dyDescent="0.25"/>
  <cols>
    <col min="1" max="1" width="25.28515625" style="103" bestFit="1" customWidth="1"/>
    <col min="2" max="2" width="71.7109375" style="103" bestFit="1" customWidth="1"/>
    <col min="3" max="3" width="10.85546875" style="103" customWidth="1"/>
    <col min="4" max="4" width="12.28515625" style="103" customWidth="1"/>
    <col min="5" max="5" width="11.85546875" style="103" customWidth="1"/>
    <col min="6" max="6" width="15.5703125" style="103" customWidth="1"/>
    <col min="7" max="16384" width="9.140625" style="103"/>
  </cols>
  <sheetData>
    <row r="2" spans="1:6" x14ac:dyDescent="0.25">
      <c r="A2" s="56" t="s">
        <v>214</v>
      </c>
      <c r="B2" s="102" t="s">
        <v>215</v>
      </c>
    </row>
    <row r="3" spans="1:6" x14ac:dyDescent="0.25">
      <c r="A3" s="104"/>
    </row>
    <row r="5" spans="1:6" x14ac:dyDescent="0.25">
      <c r="A5" s="67" t="s">
        <v>164</v>
      </c>
      <c r="B5" s="101" t="s">
        <v>212</v>
      </c>
      <c r="C5" s="99" t="s">
        <v>216</v>
      </c>
      <c r="D5" s="99"/>
      <c r="E5" s="99" t="s">
        <v>217</v>
      </c>
      <c r="F5" s="99"/>
    </row>
    <row r="6" spans="1:6" x14ac:dyDescent="0.25">
      <c r="A6" s="87" t="s">
        <v>165</v>
      </c>
      <c r="B6" s="101"/>
      <c r="C6" s="67" t="s">
        <v>218</v>
      </c>
      <c r="D6" s="83" t="s">
        <v>166</v>
      </c>
      <c r="E6" s="67" t="s">
        <v>218</v>
      </c>
      <c r="F6" s="82" t="s">
        <v>166</v>
      </c>
    </row>
    <row r="7" spans="1:6" x14ac:dyDescent="0.25">
      <c r="A7" s="100" t="s">
        <v>167</v>
      </c>
      <c r="B7" s="67" t="s">
        <v>168</v>
      </c>
      <c r="C7" s="83">
        <v>866</v>
      </c>
      <c r="D7" s="85">
        <v>0.39800000000000002</v>
      </c>
      <c r="E7" s="83">
        <v>227</v>
      </c>
      <c r="F7" s="85">
        <v>0.438</v>
      </c>
    </row>
    <row r="8" spans="1:6" x14ac:dyDescent="0.25">
      <c r="A8" s="100"/>
      <c r="B8" s="87" t="s">
        <v>169</v>
      </c>
      <c r="C8" s="83"/>
      <c r="D8" s="85"/>
      <c r="E8" s="83"/>
      <c r="F8" s="85"/>
    </row>
    <row r="9" spans="1:6" x14ac:dyDescent="0.25">
      <c r="A9" s="100" t="s">
        <v>170</v>
      </c>
      <c r="B9" s="67" t="s">
        <v>171</v>
      </c>
      <c r="C9" s="83">
        <v>298</v>
      </c>
      <c r="D9" s="85">
        <v>0.13700000000000001</v>
      </c>
      <c r="E9" s="83">
        <v>94</v>
      </c>
      <c r="F9" s="85">
        <v>0.18099999999999999</v>
      </c>
    </row>
    <row r="10" spans="1:6" x14ac:dyDescent="0.25">
      <c r="A10" s="100"/>
      <c r="B10" s="87" t="s">
        <v>172</v>
      </c>
      <c r="C10" s="83"/>
      <c r="D10" s="85"/>
      <c r="E10" s="83"/>
      <c r="F10" s="85"/>
    </row>
    <row r="11" spans="1:6" x14ac:dyDescent="0.25">
      <c r="A11" s="100" t="s">
        <v>173</v>
      </c>
      <c r="B11" s="67" t="s">
        <v>174</v>
      </c>
      <c r="C11" s="83">
        <v>481</v>
      </c>
      <c r="D11" s="85">
        <v>0.221</v>
      </c>
      <c r="E11" s="83">
        <v>88</v>
      </c>
      <c r="F11" s="85">
        <v>0.17</v>
      </c>
    </row>
    <row r="12" spans="1:6" x14ac:dyDescent="0.25">
      <c r="A12" s="100"/>
      <c r="B12" s="87" t="s">
        <v>210</v>
      </c>
      <c r="C12" s="83"/>
      <c r="D12" s="85"/>
      <c r="E12" s="83"/>
      <c r="F12" s="85"/>
    </row>
    <row r="13" spans="1:6" x14ac:dyDescent="0.25">
      <c r="A13" s="100" t="s">
        <v>175</v>
      </c>
      <c r="B13" s="67" t="s">
        <v>194</v>
      </c>
      <c r="C13" s="83">
        <v>151</v>
      </c>
      <c r="D13" s="85">
        <v>6.9000000000000006E-2</v>
      </c>
      <c r="E13" s="83">
        <v>28</v>
      </c>
      <c r="F13" s="85">
        <v>5.3999999999999999E-2</v>
      </c>
    </row>
    <row r="14" spans="1:6" x14ac:dyDescent="0.25">
      <c r="A14" s="100"/>
      <c r="B14" s="87" t="s">
        <v>176</v>
      </c>
      <c r="C14" s="83"/>
      <c r="D14" s="85"/>
      <c r="E14" s="83"/>
      <c r="F14" s="85"/>
    </row>
    <row r="15" spans="1:6" x14ac:dyDescent="0.25">
      <c r="A15" s="100" t="s">
        <v>177</v>
      </c>
      <c r="B15" s="67" t="s">
        <v>178</v>
      </c>
      <c r="C15" s="69">
        <v>286</v>
      </c>
      <c r="D15" s="85">
        <v>0.13100000000000001</v>
      </c>
      <c r="E15" s="83">
        <v>58</v>
      </c>
      <c r="F15" s="85">
        <v>0.112</v>
      </c>
    </row>
    <row r="16" spans="1:6" x14ac:dyDescent="0.25">
      <c r="A16" s="100"/>
      <c r="B16" s="87" t="s">
        <v>179</v>
      </c>
      <c r="C16" s="83"/>
      <c r="D16" s="85"/>
      <c r="E16" s="83"/>
      <c r="F16" s="85"/>
    </row>
    <row r="17" spans="1:6" x14ac:dyDescent="0.25">
      <c r="A17" s="100" t="s">
        <v>180</v>
      </c>
      <c r="B17" s="67" t="s">
        <v>181</v>
      </c>
      <c r="C17" s="83">
        <v>35</v>
      </c>
      <c r="D17" s="85">
        <v>1.6E-2</v>
      </c>
      <c r="E17" s="83">
        <v>10</v>
      </c>
      <c r="F17" s="85">
        <v>1.9E-2</v>
      </c>
    </row>
    <row r="18" spans="1:6" x14ac:dyDescent="0.25">
      <c r="A18" s="100"/>
      <c r="B18" s="87" t="s">
        <v>195</v>
      </c>
      <c r="C18" s="83"/>
      <c r="D18" s="85"/>
      <c r="E18" s="83"/>
      <c r="F18" s="85"/>
    </row>
    <row r="19" spans="1:6" x14ac:dyDescent="0.25">
      <c r="A19" s="83" t="s">
        <v>182</v>
      </c>
      <c r="B19" s="67" t="s">
        <v>219</v>
      </c>
      <c r="C19" s="83">
        <v>50</v>
      </c>
      <c r="D19" s="85">
        <v>2.3E-2</v>
      </c>
      <c r="E19" s="83">
        <v>8</v>
      </c>
      <c r="F19" s="85">
        <v>1.4999999999999999E-2</v>
      </c>
    </row>
    <row r="20" spans="1:6" x14ac:dyDescent="0.25">
      <c r="A20" s="83" t="s">
        <v>183</v>
      </c>
      <c r="B20" s="67" t="s">
        <v>220</v>
      </c>
      <c r="C20" s="83">
        <v>10</v>
      </c>
      <c r="D20" s="85">
        <v>5.0000000000000001E-3</v>
      </c>
      <c r="E20" s="83">
        <v>5</v>
      </c>
      <c r="F20" s="85">
        <v>0.01</v>
      </c>
    </row>
    <row r="21" spans="1:6" x14ac:dyDescent="0.25">
      <c r="A21" s="67" t="s">
        <v>221</v>
      </c>
      <c r="B21" s="67"/>
      <c r="C21" s="72">
        <v>2177</v>
      </c>
      <c r="D21" s="86">
        <v>1</v>
      </c>
      <c r="E21" s="84">
        <v>518</v>
      </c>
      <c r="F21" s="86">
        <v>1</v>
      </c>
    </row>
  </sheetData>
  <mergeCells count="9">
    <mergeCell ref="E5:F5"/>
    <mergeCell ref="C5:D5"/>
    <mergeCell ref="A15:A16"/>
    <mergeCell ref="A17:A18"/>
    <mergeCell ref="B5:B6"/>
    <mergeCell ref="A7:A8"/>
    <mergeCell ref="A9:A10"/>
    <mergeCell ref="A11:A12"/>
    <mergeCell ref="A13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/>
  </sheetViews>
  <sheetFormatPr defaultColWidth="9.140625" defaultRowHeight="12.75" x14ac:dyDescent="0.2"/>
  <cols>
    <col min="1" max="1" width="45.7109375" style="4" customWidth="1"/>
    <col min="2" max="2" width="13.28515625" style="4" customWidth="1"/>
    <col min="3" max="11" width="9.140625" style="4"/>
    <col min="12" max="12" width="10.85546875" style="4" bestFit="1" customWidth="1"/>
    <col min="13" max="16384" width="9.140625" style="4"/>
  </cols>
  <sheetData>
    <row r="1" spans="1:23" x14ac:dyDescent="0.2">
      <c r="A1" s="3" t="s">
        <v>95</v>
      </c>
      <c r="B1" s="102" t="s">
        <v>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3" spans="1:23" x14ac:dyDescent="0.2">
      <c r="C3" s="88" t="s">
        <v>29</v>
      </c>
      <c r="D3" s="88"/>
      <c r="E3" s="88" t="s">
        <v>75</v>
      </c>
      <c r="F3" s="88"/>
      <c r="G3" s="88" t="s">
        <v>76</v>
      </c>
      <c r="H3" s="88"/>
      <c r="I3" s="88" t="s">
        <v>77</v>
      </c>
      <c r="J3" s="88"/>
      <c r="K3" s="88" t="s">
        <v>84</v>
      </c>
      <c r="L3" s="88"/>
      <c r="M3" s="88" t="s">
        <v>163</v>
      </c>
      <c r="N3" s="88"/>
    </row>
    <row r="4" spans="1:23" x14ac:dyDescent="0.2">
      <c r="A4" s="3" t="s">
        <v>30</v>
      </c>
      <c r="B4" s="25" t="s">
        <v>97</v>
      </c>
      <c r="C4" s="3" t="s">
        <v>32</v>
      </c>
      <c r="D4" s="3" t="s">
        <v>31</v>
      </c>
      <c r="E4" s="3" t="s">
        <v>32</v>
      </c>
      <c r="F4" s="3" t="s">
        <v>31</v>
      </c>
      <c r="G4" s="3" t="s">
        <v>32</v>
      </c>
      <c r="H4" s="3" t="s">
        <v>31</v>
      </c>
      <c r="I4" s="3" t="s">
        <v>32</v>
      </c>
      <c r="J4" s="3" t="s">
        <v>31</v>
      </c>
      <c r="K4" s="3" t="s">
        <v>32</v>
      </c>
      <c r="L4" s="3" t="s">
        <v>31</v>
      </c>
      <c r="M4" s="3" t="s">
        <v>0</v>
      </c>
      <c r="N4" s="3" t="s">
        <v>31</v>
      </c>
    </row>
    <row r="5" spans="1:23" x14ac:dyDescent="0.2">
      <c r="A5" s="7" t="s">
        <v>33</v>
      </c>
      <c r="B5" s="7" t="s">
        <v>34</v>
      </c>
      <c r="C5" s="7" t="s">
        <v>38</v>
      </c>
      <c r="D5" s="7" t="s">
        <v>36</v>
      </c>
      <c r="E5" s="7" t="s">
        <v>38</v>
      </c>
      <c r="F5" s="7" t="s">
        <v>36</v>
      </c>
      <c r="G5" s="20" t="s">
        <v>38</v>
      </c>
      <c r="H5" s="20" t="s">
        <v>36</v>
      </c>
      <c r="I5" s="7" t="s">
        <v>38</v>
      </c>
      <c r="J5" s="7" t="s">
        <v>36</v>
      </c>
      <c r="K5" s="7" t="s">
        <v>38</v>
      </c>
      <c r="L5" s="7" t="s">
        <v>36</v>
      </c>
      <c r="M5" s="4" t="s">
        <v>38</v>
      </c>
      <c r="N5" s="4" t="s">
        <v>36</v>
      </c>
    </row>
    <row r="7" spans="1:23" x14ac:dyDescent="0.2">
      <c r="A7" s="4" t="s">
        <v>191</v>
      </c>
      <c r="B7" s="24" t="s">
        <v>104</v>
      </c>
      <c r="C7" s="18">
        <v>5773</v>
      </c>
      <c r="D7" s="26">
        <f>C7/C$15</f>
        <v>0.80662288668436499</v>
      </c>
      <c r="E7" s="11">
        <v>5434</v>
      </c>
      <c r="F7" s="26">
        <f>E7/E$15</f>
        <v>0.80372725928117139</v>
      </c>
      <c r="G7" s="11">
        <v>5338</v>
      </c>
      <c r="H7" s="26">
        <f>G7/G$15</f>
        <v>0.77836103820355784</v>
      </c>
      <c r="I7" s="11">
        <v>4431</v>
      </c>
      <c r="J7" s="26">
        <f>I7/I$15</f>
        <v>0.80887185104052572</v>
      </c>
      <c r="K7" s="11">
        <v>4605</v>
      </c>
      <c r="L7" s="30">
        <v>0.81881223328591746</v>
      </c>
      <c r="M7" s="22">
        <v>4741</v>
      </c>
      <c r="N7" s="68">
        <v>0.7800263244488318</v>
      </c>
    </row>
    <row r="8" spans="1:23" x14ac:dyDescent="0.2">
      <c r="A8" s="4" t="s">
        <v>190</v>
      </c>
      <c r="B8" s="24" t="s">
        <v>98</v>
      </c>
      <c r="C8" s="16">
        <v>925</v>
      </c>
      <c r="D8" s="26">
        <f t="shared" ref="D8:D15" si="0">C8/C$15</f>
        <v>0.12924409668855666</v>
      </c>
      <c r="E8" s="16">
        <v>956</v>
      </c>
      <c r="F8" s="26">
        <f t="shared" ref="F8" si="1">E8/E$15</f>
        <v>0.14139920130158259</v>
      </c>
      <c r="G8" s="11">
        <v>1039</v>
      </c>
      <c r="H8" s="26">
        <f t="shared" ref="H8" si="2">G8/G$15</f>
        <v>0.15150189559638377</v>
      </c>
      <c r="I8" s="11">
        <v>671</v>
      </c>
      <c r="J8" s="26">
        <f t="shared" ref="J8" si="3">I8/I$15</f>
        <v>0.12248995983935743</v>
      </c>
      <c r="K8" s="11">
        <v>589</v>
      </c>
      <c r="L8" s="30">
        <v>0.10472972972972973</v>
      </c>
      <c r="M8" s="3">
        <v>687</v>
      </c>
      <c r="N8" s="68">
        <v>0.11303060217176703</v>
      </c>
    </row>
    <row r="9" spans="1:23" x14ac:dyDescent="0.2">
      <c r="A9" s="4" t="s">
        <v>211</v>
      </c>
      <c r="B9" s="24" t="s">
        <v>99</v>
      </c>
      <c r="C9" s="16">
        <v>138</v>
      </c>
      <c r="D9" s="26">
        <f t="shared" si="0"/>
        <v>1.9281821992454939E-2</v>
      </c>
      <c r="E9" s="4">
        <v>107</v>
      </c>
      <c r="F9" s="26">
        <f t="shared" ref="F9" si="4">E9/E$15</f>
        <v>1.5826061233545335E-2</v>
      </c>
      <c r="G9" s="4">
        <v>128</v>
      </c>
      <c r="H9" s="26">
        <f t="shared" ref="H9" si="5">G9/G$15</f>
        <v>1.8664333624963548E-2</v>
      </c>
      <c r="I9" s="4">
        <v>36</v>
      </c>
      <c r="J9" s="26">
        <f t="shared" ref="J9" si="6">I9/I$15</f>
        <v>6.5717415115005475E-3</v>
      </c>
      <c r="K9" s="4">
        <v>45</v>
      </c>
      <c r="L9" s="30">
        <v>8.001422475106686E-3</v>
      </c>
      <c r="M9" s="3">
        <v>126</v>
      </c>
      <c r="N9" s="68">
        <v>2.0730503455083909E-2</v>
      </c>
    </row>
    <row r="10" spans="1:23" x14ac:dyDescent="0.2">
      <c r="A10" s="4" t="s">
        <v>100</v>
      </c>
      <c r="B10" s="24" t="s">
        <v>105</v>
      </c>
      <c r="C10" s="16">
        <v>111</v>
      </c>
      <c r="D10" s="26">
        <f t="shared" si="0"/>
        <v>1.5509291602626799E-2</v>
      </c>
      <c r="E10" s="4">
        <v>124</v>
      </c>
      <c r="F10" s="26">
        <f t="shared" ref="F10" si="7">E10/E$15</f>
        <v>1.8340482177192724E-2</v>
      </c>
      <c r="G10" s="4">
        <v>165</v>
      </c>
      <c r="H10" s="26">
        <f t="shared" ref="H10" si="8">G10/G$15</f>
        <v>2.4059492563429572E-2</v>
      </c>
      <c r="I10" s="4">
        <v>165</v>
      </c>
      <c r="J10" s="26">
        <f t="shared" ref="J10" si="9">I10/I$15</f>
        <v>3.0120481927710843E-2</v>
      </c>
      <c r="K10" s="4">
        <v>155</v>
      </c>
      <c r="L10" s="30">
        <v>2.756045519203414E-2</v>
      </c>
      <c r="M10" s="3">
        <v>199</v>
      </c>
      <c r="N10" s="68">
        <v>3.2741033234616648E-2</v>
      </c>
    </row>
    <row r="11" spans="1:23" x14ac:dyDescent="0.2">
      <c r="A11" s="4" t="s">
        <v>189</v>
      </c>
      <c r="B11" s="24" t="s">
        <v>106</v>
      </c>
      <c r="C11" s="16">
        <v>158</v>
      </c>
      <c r="D11" s="26">
        <f t="shared" si="0"/>
        <v>2.2076288947883192E-2</v>
      </c>
      <c r="E11" s="4">
        <v>121</v>
      </c>
      <c r="F11" s="26">
        <f t="shared" ref="F11" si="10">E11/E$15</f>
        <v>1.7896760834196127E-2</v>
      </c>
      <c r="G11" s="4">
        <v>149</v>
      </c>
      <c r="H11" s="26">
        <f t="shared" ref="H11" si="11">G11/G$15</f>
        <v>2.1726450860309127E-2</v>
      </c>
      <c r="I11" s="4">
        <v>131</v>
      </c>
      <c r="J11" s="26">
        <f t="shared" ref="J11" si="12">I11/I$15</f>
        <v>2.3913837166849215E-2</v>
      </c>
      <c r="K11" s="4">
        <v>163</v>
      </c>
      <c r="L11" s="30">
        <v>2.8982930298719772E-2</v>
      </c>
      <c r="M11" s="3">
        <v>217</v>
      </c>
      <c r="N11" s="68">
        <v>3.5702533728200064E-2</v>
      </c>
    </row>
    <row r="12" spans="1:23" x14ac:dyDescent="0.2">
      <c r="A12" s="4" t="s">
        <v>188</v>
      </c>
      <c r="B12" s="24" t="s">
        <v>107</v>
      </c>
      <c r="C12" s="16">
        <v>3</v>
      </c>
      <c r="D12" s="26">
        <f t="shared" si="0"/>
        <v>4.1917004331423779E-4</v>
      </c>
      <c r="E12" s="4">
        <v>3</v>
      </c>
      <c r="F12" s="26">
        <f t="shared" ref="F12" si="13">E12/E$15</f>
        <v>4.4372134299659814E-4</v>
      </c>
      <c r="G12" s="4">
        <v>6</v>
      </c>
      <c r="H12" s="26">
        <f t="shared" ref="H12" si="14">G12/G$15</f>
        <v>8.7489063867016625E-4</v>
      </c>
      <c r="I12" s="4">
        <v>6</v>
      </c>
      <c r="J12" s="26">
        <f t="shared" ref="J12" si="15">I12/I$15</f>
        <v>1.0952902519167579E-3</v>
      </c>
      <c r="K12" s="4">
        <v>3</v>
      </c>
      <c r="L12" s="30">
        <v>5.3342816500711243E-4</v>
      </c>
      <c r="M12" s="3">
        <v>5</v>
      </c>
      <c r="N12" s="68">
        <v>8.2263902599539324E-4</v>
      </c>
    </row>
    <row r="13" spans="1:23" x14ac:dyDescent="0.2">
      <c r="A13" s="4" t="s">
        <v>187</v>
      </c>
      <c r="B13" s="24" t="s">
        <v>101</v>
      </c>
      <c r="C13" s="16">
        <v>2</v>
      </c>
      <c r="D13" s="26">
        <f t="shared" si="0"/>
        <v>2.7944669554282519E-4</v>
      </c>
      <c r="E13" s="4">
        <v>1</v>
      </c>
      <c r="F13" s="26">
        <f t="shared" ref="F13" si="16">E13/E$15</f>
        <v>1.4790711433219938E-4</v>
      </c>
      <c r="G13" s="4">
        <v>1</v>
      </c>
      <c r="H13" s="26">
        <f t="shared" ref="H13" si="17">G13/G$15</f>
        <v>1.4581510644502772E-4</v>
      </c>
      <c r="I13" s="4">
        <v>0</v>
      </c>
      <c r="J13" s="26">
        <f t="shared" ref="J13" si="18">I13/I$15</f>
        <v>0</v>
      </c>
      <c r="K13" s="4">
        <v>1</v>
      </c>
      <c r="L13" s="30">
        <v>1.7780938833570413E-4</v>
      </c>
      <c r="M13" s="3">
        <v>2</v>
      </c>
      <c r="N13" s="68">
        <v>3.2905561039815728E-4</v>
      </c>
    </row>
    <row r="14" spans="1:23" x14ac:dyDescent="0.2">
      <c r="A14" s="4" t="s">
        <v>103</v>
      </c>
      <c r="B14" s="24" t="s">
        <v>102</v>
      </c>
      <c r="C14" s="16">
        <v>47</v>
      </c>
      <c r="D14" s="26">
        <f t="shared" si="0"/>
        <v>6.5669973452563927E-3</v>
      </c>
      <c r="E14" s="4">
        <v>15</v>
      </c>
      <c r="F14" s="26">
        <f t="shared" ref="F14" si="19">E14/E$15</f>
        <v>2.2186067149829905E-3</v>
      </c>
      <c r="G14" s="4">
        <v>32</v>
      </c>
      <c r="H14" s="26">
        <f t="shared" ref="H14" si="20">G14/G$15</f>
        <v>4.666083406240887E-3</v>
      </c>
      <c r="I14" s="4">
        <v>38</v>
      </c>
      <c r="J14" s="26">
        <f t="shared" ref="J14" si="21">I14/I$15</f>
        <v>6.9368382621394671E-3</v>
      </c>
      <c r="K14" s="4">
        <v>63</v>
      </c>
      <c r="L14" s="30">
        <v>1.120199146514936E-2</v>
      </c>
      <c r="M14" s="3">
        <v>101</v>
      </c>
      <c r="N14" s="68">
        <v>1.6617308325106942E-2</v>
      </c>
    </row>
    <row r="15" spans="1:23" x14ac:dyDescent="0.2">
      <c r="A15" s="3" t="s">
        <v>96</v>
      </c>
      <c r="C15" s="18">
        <v>7157</v>
      </c>
      <c r="D15" s="26">
        <f t="shared" si="0"/>
        <v>1</v>
      </c>
      <c r="E15" s="11">
        <v>6761</v>
      </c>
      <c r="F15" s="26">
        <f t="shared" ref="F15" si="22">E15/E$15</f>
        <v>1</v>
      </c>
      <c r="G15" s="11">
        <v>6858</v>
      </c>
      <c r="H15" s="26">
        <f t="shared" ref="H15" si="23">G15/G$15</f>
        <v>1</v>
      </c>
      <c r="I15" s="11">
        <v>5478</v>
      </c>
      <c r="J15" s="26">
        <f t="shared" ref="J15" si="24">I15/I$15</f>
        <v>1</v>
      </c>
      <c r="K15" s="11">
        <v>5624</v>
      </c>
      <c r="L15" s="30">
        <v>1</v>
      </c>
      <c r="M15" s="22">
        <v>6078</v>
      </c>
      <c r="N15" s="68">
        <v>1</v>
      </c>
    </row>
    <row r="16" spans="1:23" x14ac:dyDescent="0.2">
      <c r="A16" s="23"/>
      <c r="K16" s="22"/>
    </row>
    <row r="17" spans="1:13" x14ac:dyDescent="0.2">
      <c r="A17" s="4" t="s">
        <v>25</v>
      </c>
      <c r="B17" s="4" t="s">
        <v>39</v>
      </c>
      <c r="K17" s="22"/>
      <c r="M17" s="11"/>
    </row>
    <row r="18" spans="1:13" x14ac:dyDescent="0.2">
      <c r="A18" s="10" t="s">
        <v>27</v>
      </c>
      <c r="B18" s="4" t="s">
        <v>28</v>
      </c>
      <c r="K18" s="22"/>
    </row>
    <row r="19" spans="1:13" x14ac:dyDescent="0.2">
      <c r="A19" s="7"/>
      <c r="K19" s="76"/>
      <c r="M19" s="11"/>
    </row>
    <row r="20" spans="1:13" x14ac:dyDescent="0.2">
      <c r="K20" s="22"/>
    </row>
    <row r="21" spans="1:13" x14ac:dyDescent="0.2">
      <c r="K21" s="22"/>
      <c r="M21" s="11"/>
    </row>
    <row r="22" spans="1:13" x14ac:dyDescent="0.2">
      <c r="K22" s="22"/>
    </row>
    <row r="23" spans="1:13" x14ac:dyDescent="0.2">
      <c r="K23" s="22"/>
      <c r="M23" s="11"/>
    </row>
    <row r="24" spans="1:13" x14ac:dyDescent="0.2">
      <c r="K24" s="22"/>
    </row>
    <row r="25" spans="1:13" x14ac:dyDescent="0.2">
      <c r="M25" s="11"/>
    </row>
    <row r="27" spans="1:13" x14ac:dyDescent="0.2">
      <c r="M27" s="11"/>
    </row>
    <row r="29" spans="1:13" x14ac:dyDescent="0.2">
      <c r="M29" s="11"/>
    </row>
  </sheetData>
  <mergeCells count="6">
    <mergeCell ref="M3:N3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/>
  </sheetViews>
  <sheetFormatPr defaultColWidth="9.140625" defaultRowHeight="12.75" x14ac:dyDescent="0.2"/>
  <cols>
    <col min="1" max="1" width="22" style="4" customWidth="1"/>
    <col min="2" max="9" width="15.7109375" style="4" customWidth="1"/>
    <col min="10" max="16384" width="9.140625" style="4"/>
  </cols>
  <sheetData>
    <row r="1" spans="1:21" s="38" customFormat="1" ht="25.5" customHeight="1" x14ac:dyDescent="0.25">
      <c r="A1" s="37" t="s">
        <v>108</v>
      </c>
      <c r="B1" s="111" t="s">
        <v>229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1" x14ac:dyDescent="0.2">
      <c r="A2" s="5"/>
    </row>
    <row r="3" spans="1:21" x14ac:dyDescent="0.2">
      <c r="A3" s="91" t="s">
        <v>109</v>
      </c>
      <c r="B3" s="92" t="s">
        <v>110</v>
      </c>
      <c r="C3" s="92"/>
      <c r="D3" s="92"/>
      <c r="E3" s="92"/>
      <c r="F3" s="92" t="s">
        <v>111</v>
      </c>
      <c r="G3" s="92"/>
      <c r="H3" s="92"/>
      <c r="I3" s="92"/>
    </row>
    <row r="4" spans="1:21" ht="25.5" x14ac:dyDescent="0.2">
      <c r="A4" s="91"/>
      <c r="B4" s="91" t="s">
        <v>117</v>
      </c>
      <c r="C4" s="93" t="s">
        <v>112</v>
      </c>
      <c r="D4" s="93" t="s">
        <v>116</v>
      </c>
      <c r="E4" s="79" t="s">
        <v>40</v>
      </c>
      <c r="F4" s="93" t="s">
        <v>113</v>
      </c>
      <c r="G4" s="93" t="s">
        <v>114</v>
      </c>
      <c r="H4" s="93" t="s">
        <v>116</v>
      </c>
      <c r="I4" s="93" t="s">
        <v>209</v>
      </c>
    </row>
    <row r="5" spans="1:21" ht="25.5" x14ac:dyDescent="0.2">
      <c r="A5" s="91"/>
      <c r="B5" s="91"/>
      <c r="C5" s="93"/>
      <c r="D5" s="93"/>
      <c r="E5" s="35" t="s">
        <v>115</v>
      </c>
      <c r="F5" s="93"/>
      <c r="G5" s="93"/>
      <c r="H5" s="93"/>
      <c r="I5" s="93"/>
    </row>
    <row r="6" spans="1:21" x14ac:dyDescent="0.2">
      <c r="A6" s="27" t="s">
        <v>41</v>
      </c>
      <c r="B6" s="28">
        <v>1336</v>
      </c>
      <c r="C6" s="21">
        <v>271.7</v>
      </c>
      <c r="D6" s="4">
        <v>904</v>
      </c>
      <c r="E6" s="21">
        <v>183.8</v>
      </c>
      <c r="F6" s="4">
        <v>187</v>
      </c>
      <c r="G6" s="29">
        <f>F6/B6</f>
        <v>0.13997005988023953</v>
      </c>
      <c r="H6" s="4">
        <v>22</v>
      </c>
      <c r="I6" s="30">
        <f>H6/F6</f>
        <v>0.11764705882352941</v>
      </c>
      <c r="K6" s="30"/>
    </row>
    <row r="7" spans="1:21" x14ac:dyDescent="0.2">
      <c r="A7" s="27" t="s">
        <v>42</v>
      </c>
      <c r="B7" s="81">
        <v>195</v>
      </c>
      <c r="C7" s="21">
        <v>101.8</v>
      </c>
      <c r="D7" s="4">
        <v>122</v>
      </c>
      <c r="E7" s="21">
        <v>63.7</v>
      </c>
      <c r="F7" s="4">
        <v>35</v>
      </c>
      <c r="G7" s="29">
        <f t="shared" ref="G7:G29" si="0">F7/B7</f>
        <v>0.17948717948717949</v>
      </c>
      <c r="H7" s="4">
        <v>4</v>
      </c>
      <c r="I7" s="30">
        <f t="shared" ref="I7:I29" si="1">H7/F7</f>
        <v>0.11428571428571428</v>
      </c>
      <c r="K7" s="30"/>
    </row>
    <row r="8" spans="1:21" x14ac:dyDescent="0.2">
      <c r="A8" s="27" t="s">
        <v>43</v>
      </c>
      <c r="B8" s="81">
        <v>30</v>
      </c>
      <c r="C8" s="21">
        <v>38</v>
      </c>
      <c r="D8" s="4">
        <v>11</v>
      </c>
      <c r="E8" s="21">
        <v>13.9</v>
      </c>
      <c r="F8" s="4">
        <v>13</v>
      </c>
      <c r="G8" s="29">
        <f t="shared" si="0"/>
        <v>0.43333333333333335</v>
      </c>
      <c r="H8" s="4">
        <v>1</v>
      </c>
      <c r="I8" s="30">
        <f t="shared" si="1"/>
        <v>7.6923076923076927E-2</v>
      </c>
      <c r="K8" s="30"/>
    </row>
    <row r="9" spans="1:21" x14ac:dyDescent="0.2">
      <c r="A9" s="27" t="s">
        <v>44</v>
      </c>
      <c r="B9" s="81">
        <v>50</v>
      </c>
      <c r="C9" s="21">
        <v>57.6</v>
      </c>
      <c r="D9" s="4">
        <v>24</v>
      </c>
      <c r="E9" s="21">
        <v>27.629397679130594</v>
      </c>
      <c r="F9" s="4">
        <v>16</v>
      </c>
      <c r="G9" s="29">
        <f t="shared" si="0"/>
        <v>0.32</v>
      </c>
      <c r="H9" s="4">
        <v>0</v>
      </c>
      <c r="I9" s="30">
        <f t="shared" si="1"/>
        <v>0</v>
      </c>
      <c r="K9" s="30"/>
    </row>
    <row r="10" spans="1:21" x14ac:dyDescent="0.2">
      <c r="A10" s="27" t="s">
        <v>45</v>
      </c>
      <c r="B10" s="81">
        <v>76</v>
      </c>
      <c r="C10" s="21">
        <v>108.1</v>
      </c>
      <c r="D10" s="4">
        <v>40</v>
      </c>
      <c r="E10" s="21">
        <v>56.9</v>
      </c>
      <c r="F10" s="4">
        <v>13</v>
      </c>
      <c r="G10" s="29">
        <f t="shared" si="0"/>
        <v>0.17105263157894737</v>
      </c>
      <c r="H10" s="4">
        <v>2</v>
      </c>
      <c r="I10" s="30">
        <f t="shared" si="1"/>
        <v>0.15384615384615385</v>
      </c>
      <c r="K10" s="30"/>
    </row>
    <row r="11" spans="1:21" x14ac:dyDescent="0.2">
      <c r="A11" s="27" t="s">
        <v>46</v>
      </c>
      <c r="B11" s="81">
        <v>173</v>
      </c>
      <c r="C11" s="21">
        <v>166.1</v>
      </c>
      <c r="D11" s="4">
        <v>150</v>
      </c>
      <c r="E11" s="21">
        <v>144</v>
      </c>
      <c r="F11" s="4">
        <v>12</v>
      </c>
      <c r="G11" s="29">
        <f t="shared" si="0"/>
        <v>6.9364161849710976E-2</v>
      </c>
      <c r="H11" s="4">
        <v>3</v>
      </c>
      <c r="I11" s="30">
        <f t="shared" si="1"/>
        <v>0.25</v>
      </c>
      <c r="K11" s="30"/>
    </row>
    <row r="12" spans="1:21" x14ac:dyDescent="0.2">
      <c r="A12" s="27" t="s">
        <v>47</v>
      </c>
      <c r="B12" s="81">
        <v>52</v>
      </c>
      <c r="C12" s="21">
        <v>80.8</v>
      </c>
      <c r="D12" s="4">
        <v>25</v>
      </c>
      <c r="E12" s="21">
        <v>38.9</v>
      </c>
      <c r="F12" s="4">
        <v>9</v>
      </c>
      <c r="G12" s="29">
        <f t="shared" si="0"/>
        <v>0.17307692307692307</v>
      </c>
      <c r="H12" s="4">
        <v>0</v>
      </c>
      <c r="I12" s="30">
        <f t="shared" si="1"/>
        <v>0</v>
      </c>
      <c r="K12" s="30"/>
    </row>
    <row r="13" spans="1:21" x14ac:dyDescent="0.2">
      <c r="A13" s="27" t="s">
        <v>48</v>
      </c>
      <c r="B13" s="81">
        <v>16</v>
      </c>
      <c r="C13" s="21">
        <v>25.2</v>
      </c>
      <c r="D13" s="4">
        <v>6</v>
      </c>
      <c r="E13" s="21">
        <v>9.4</v>
      </c>
      <c r="F13" s="4">
        <v>4</v>
      </c>
      <c r="G13" s="29">
        <f t="shared" si="0"/>
        <v>0.25</v>
      </c>
      <c r="H13" s="4">
        <v>1</v>
      </c>
      <c r="I13" s="30">
        <f t="shared" si="1"/>
        <v>0.25</v>
      </c>
      <c r="K13" s="30"/>
    </row>
    <row r="14" spans="1:21" x14ac:dyDescent="0.2">
      <c r="A14" s="27" t="s">
        <v>49</v>
      </c>
      <c r="B14" s="81">
        <v>711</v>
      </c>
      <c r="C14" s="21">
        <v>434</v>
      </c>
      <c r="D14" s="4">
        <v>637</v>
      </c>
      <c r="E14" s="21">
        <v>388.8</v>
      </c>
      <c r="F14" s="4">
        <v>33</v>
      </c>
      <c r="G14" s="29">
        <f t="shared" si="0"/>
        <v>4.6413502109704644E-2</v>
      </c>
      <c r="H14" s="4">
        <v>16</v>
      </c>
      <c r="I14" s="30">
        <f t="shared" si="1"/>
        <v>0.48484848484848486</v>
      </c>
      <c r="K14" s="30"/>
    </row>
    <row r="15" spans="1:21" x14ac:dyDescent="0.2">
      <c r="A15" s="27" t="s">
        <v>50</v>
      </c>
      <c r="B15" s="81">
        <v>14</v>
      </c>
      <c r="C15" s="21">
        <v>53.5</v>
      </c>
      <c r="D15" s="4">
        <v>8</v>
      </c>
      <c r="E15" s="21">
        <v>30.6</v>
      </c>
      <c r="F15" s="4">
        <v>5</v>
      </c>
      <c r="G15" s="29">
        <f t="shared" si="0"/>
        <v>0.35714285714285715</v>
      </c>
      <c r="H15" s="4">
        <v>0</v>
      </c>
      <c r="I15" s="30">
        <f t="shared" si="1"/>
        <v>0</v>
      </c>
      <c r="K15" s="30"/>
    </row>
    <row r="16" spans="1:21" x14ac:dyDescent="0.2">
      <c r="A16" s="27" t="s">
        <v>51</v>
      </c>
      <c r="B16" s="81">
        <v>20</v>
      </c>
      <c r="C16" s="21">
        <v>44.5</v>
      </c>
      <c r="D16" s="4">
        <v>14</v>
      </c>
      <c r="E16" s="21">
        <v>31.1</v>
      </c>
      <c r="F16" s="4">
        <v>1</v>
      </c>
      <c r="G16" s="29">
        <f t="shared" si="0"/>
        <v>0.05</v>
      </c>
      <c r="H16" s="4">
        <v>0</v>
      </c>
      <c r="I16" s="30">
        <f t="shared" si="1"/>
        <v>0</v>
      </c>
      <c r="K16" s="30"/>
    </row>
    <row r="17" spans="1:11" x14ac:dyDescent="0.2">
      <c r="A17" s="27" t="s">
        <v>52</v>
      </c>
      <c r="B17" s="81">
        <v>30</v>
      </c>
      <c r="C17" s="21">
        <v>74.5</v>
      </c>
      <c r="D17" s="4">
        <v>16</v>
      </c>
      <c r="E17" s="21">
        <v>39.700000000000003</v>
      </c>
      <c r="F17" s="4">
        <v>7</v>
      </c>
      <c r="G17" s="29">
        <f t="shared" si="0"/>
        <v>0.23333333333333334</v>
      </c>
      <c r="H17" s="4">
        <v>1</v>
      </c>
      <c r="I17" s="30">
        <f t="shared" si="1"/>
        <v>0.14285714285714285</v>
      </c>
      <c r="K17" s="30"/>
    </row>
    <row r="18" spans="1:11" x14ac:dyDescent="0.2">
      <c r="A18" s="27" t="s">
        <v>53</v>
      </c>
      <c r="B18" s="81">
        <v>123</v>
      </c>
      <c r="C18" s="21">
        <v>149.6</v>
      </c>
      <c r="D18" s="4">
        <v>97</v>
      </c>
      <c r="E18" s="21">
        <v>118</v>
      </c>
      <c r="F18" s="4">
        <v>16</v>
      </c>
      <c r="G18" s="29">
        <f t="shared" si="0"/>
        <v>0.13008130081300814</v>
      </c>
      <c r="H18" s="4">
        <v>6</v>
      </c>
      <c r="I18" s="30">
        <f t="shared" si="1"/>
        <v>0.375</v>
      </c>
      <c r="K18" s="30"/>
    </row>
    <row r="19" spans="1:11" x14ac:dyDescent="0.2">
      <c r="A19" s="27" t="s">
        <v>54</v>
      </c>
      <c r="B19" s="81">
        <v>518</v>
      </c>
      <c r="C19" s="21">
        <v>527.4</v>
      </c>
      <c r="D19" s="4">
        <v>482</v>
      </c>
      <c r="E19" s="21">
        <v>490.8</v>
      </c>
      <c r="F19" s="4">
        <v>22</v>
      </c>
      <c r="G19" s="29">
        <f t="shared" si="0"/>
        <v>4.2471042471042469E-2</v>
      </c>
      <c r="H19" s="4">
        <v>7</v>
      </c>
      <c r="I19" s="30">
        <f t="shared" si="1"/>
        <v>0.31818181818181818</v>
      </c>
      <c r="K19" s="30"/>
    </row>
    <row r="20" spans="1:11" x14ac:dyDescent="0.2">
      <c r="A20" s="27" t="s">
        <v>55</v>
      </c>
      <c r="B20" s="81">
        <v>329</v>
      </c>
      <c r="C20" s="21">
        <v>198.3</v>
      </c>
      <c r="D20" s="4">
        <v>230</v>
      </c>
      <c r="E20" s="21">
        <v>138.69999999999999</v>
      </c>
      <c r="F20" s="4">
        <v>41</v>
      </c>
      <c r="G20" s="29">
        <f t="shared" si="0"/>
        <v>0.12462006079027356</v>
      </c>
      <c r="H20" s="4">
        <v>8</v>
      </c>
      <c r="I20" s="30">
        <f t="shared" si="1"/>
        <v>0.1951219512195122</v>
      </c>
      <c r="K20" s="30"/>
    </row>
    <row r="21" spans="1:11" x14ac:dyDescent="0.2">
      <c r="A21" s="27" t="s">
        <v>56</v>
      </c>
      <c r="B21" s="81">
        <v>270</v>
      </c>
      <c r="C21" s="21">
        <v>467.9</v>
      </c>
      <c r="D21" s="4">
        <v>241</v>
      </c>
      <c r="E21" s="21">
        <v>417.7</v>
      </c>
      <c r="F21" s="4">
        <v>16</v>
      </c>
      <c r="G21" s="29">
        <f t="shared" si="0"/>
        <v>5.9259259259259262E-2</v>
      </c>
      <c r="H21" s="4">
        <v>3</v>
      </c>
      <c r="I21" s="30">
        <f t="shared" si="1"/>
        <v>0.1875</v>
      </c>
      <c r="K21" s="30"/>
    </row>
    <row r="22" spans="1:11" x14ac:dyDescent="0.2">
      <c r="A22" s="27" t="s">
        <v>57</v>
      </c>
      <c r="B22" s="81">
        <v>154</v>
      </c>
      <c r="C22" s="21">
        <v>170.6</v>
      </c>
      <c r="D22" s="4">
        <v>138</v>
      </c>
      <c r="E22" s="21">
        <v>152.9</v>
      </c>
      <c r="F22" s="4">
        <v>11</v>
      </c>
      <c r="G22" s="29">
        <f t="shared" si="0"/>
        <v>7.1428571428571425E-2</v>
      </c>
      <c r="H22" s="4">
        <v>7</v>
      </c>
      <c r="I22" s="30">
        <f t="shared" si="1"/>
        <v>0.63636363636363635</v>
      </c>
      <c r="K22" s="30"/>
    </row>
    <row r="23" spans="1:11" x14ac:dyDescent="0.2">
      <c r="A23" s="27" t="s">
        <v>58</v>
      </c>
      <c r="B23" s="28">
        <v>886</v>
      </c>
      <c r="C23" s="21">
        <v>329.8</v>
      </c>
      <c r="D23" s="4">
        <v>708</v>
      </c>
      <c r="E23" s="21">
        <v>263.5</v>
      </c>
      <c r="F23" s="4">
        <v>102</v>
      </c>
      <c r="G23" s="29">
        <f t="shared" si="0"/>
        <v>0.11512415349887133</v>
      </c>
      <c r="H23" s="4">
        <v>29</v>
      </c>
      <c r="I23" s="30">
        <f t="shared" si="1"/>
        <v>0.28431372549019607</v>
      </c>
      <c r="K23" s="30"/>
    </row>
    <row r="24" spans="1:11" x14ac:dyDescent="0.2">
      <c r="A24" s="27" t="s">
        <v>59</v>
      </c>
      <c r="B24" s="81">
        <v>718</v>
      </c>
      <c r="C24" s="21">
        <v>588.29999999999995</v>
      </c>
      <c r="D24" s="4">
        <v>593</v>
      </c>
      <c r="E24" s="21">
        <v>485.9</v>
      </c>
      <c r="F24" s="4">
        <v>56</v>
      </c>
      <c r="G24" s="29">
        <f t="shared" si="0"/>
        <v>7.7994428969359333E-2</v>
      </c>
      <c r="H24" s="4">
        <v>15</v>
      </c>
      <c r="I24" s="30">
        <f t="shared" si="1"/>
        <v>0.26785714285714285</v>
      </c>
      <c r="K24" s="30"/>
    </row>
    <row r="25" spans="1:11" x14ac:dyDescent="0.2">
      <c r="A25" s="27" t="s">
        <v>60</v>
      </c>
      <c r="B25" s="81">
        <v>222</v>
      </c>
      <c r="C25" s="21">
        <v>309.10000000000002</v>
      </c>
      <c r="D25" s="4">
        <v>192</v>
      </c>
      <c r="E25" s="21">
        <v>267.39999999999998</v>
      </c>
      <c r="F25" s="4">
        <v>15</v>
      </c>
      <c r="G25" s="29">
        <f t="shared" si="0"/>
        <v>6.7567567567567571E-2</v>
      </c>
      <c r="H25" s="4">
        <v>1</v>
      </c>
      <c r="I25" s="30">
        <f t="shared" si="1"/>
        <v>6.6666666666666666E-2</v>
      </c>
      <c r="K25" s="30"/>
    </row>
    <row r="26" spans="1:11" x14ac:dyDescent="0.2">
      <c r="A26" s="27" t="s">
        <v>61</v>
      </c>
      <c r="B26" s="81">
        <v>136</v>
      </c>
      <c r="C26" s="21">
        <v>203.9</v>
      </c>
      <c r="D26" s="4">
        <v>87</v>
      </c>
      <c r="E26" s="21">
        <v>130.4</v>
      </c>
      <c r="F26" s="4">
        <v>16</v>
      </c>
      <c r="G26" s="29">
        <f t="shared" si="0"/>
        <v>0.11764705882352941</v>
      </c>
      <c r="H26" s="4">
        <v>2</v>
      </c>
      <c r="I26" s="30">
        <f t="shared" si="1"/>
        <v>0.125</v>
      </c>
      <c r="K26" s="30"/>
    </row>
    <row r="27" spans="1:11" x14ac:dyDescent="0.2">
      <c r="A27" s="31" t="s">
        <v>62</v>
      </c>
      <c r="B27" s="28">
        <v>6059</v>
      </c>
      <c r="C27" s="21">
        <v>228.83930159942676</v>
      </c>
      <c r="D27" s="11">
        <v>4725</v>
      </c>
      <c r="E27" s="21">
        <v>187.38054082463759</v>
      </c>
      <c r="F27" s="4">
        <v>630</v>
      </c>
      <c r="G27" s="29">
        <f t="shared" si="0"/>
        <v>0.10397755405182374</v>
      </c>
      <c r="H27" s="4">
        <v>128</v>
      </c>
      <c r="I27" s="30">
        <f t="shared" si="1"/>
        <v>0.20317460317460317</v>
      </c>
      <c r="K27" s="30"/>
    </row>
    <row r="28" spans="1:11" x14ac:dyDescent="0.2">
      <c r="A28" s="27" t="s">
        <v>63</v>
      </c>
      <c r="B28" s="81">
        <v>19</v>
      </c>
      <c r="D28" s="4">
        <v>16</v>
      </c>
      <c r="F28" s="4">
        <v>11</v>
      </c>
      <c r="G28" s="29">
        <f t="shared" si="0"/>
        <v>0.57894736842105265</v>
      </c>
      <c r="H28" s="4">
        <v>10</v>
      </c>
      <c r="I28" s="30">
        <f t="shared" si="1"/>
        <v>0.90909090909090906</v>
      </c>
      <c r="K28" s="30"/>
    </row>
    <row r="29" spans="1:11" x14ac:dyDescent="0.2">
      <c r="A29" s="6" t="s">
        <v>64</v>
      </c>
      <c r="B29" s="32">
        <v>6078</v>
      </c>
      <c r="C29" s="33"/>
      <c r="D29" s="22">
        <v>4741</v>
      </c>
      <c r="E29" s="33"/>
      <c r="F29" s="3">
        <v>641</v>
      </c>
      <c r="G29" s="68">
        <f t="shared" si="0"/>
        <v>0.10546232313260941</v>
      </c>
      <c r="H29" s="3">
        <v>138</v>
      </c>
      <c r="I29" s="76">
        <f t="shared" si="1"/>
        <v>0.21528861154446177</v>
      </c>
      <c r="K29" s="30"/>
    </row>
    <row r="30" spans="1:11" x14ac:dyDescent="0.2">
      <c r="A30" s="34"/>
    </row>
    <row r="31" spans="1:11" x14ac:dyDescent="0.2">
      <c r="A31" s="12" t="s">
        <v>25</v>
      </c>
      <c r="B31" s="12" t="s">
        <v>26</v>
      </c>
    </row>
    <row r="32" spans="1:11" x14ac:dyDescent="0.2">
      <c r="A32" s="39" t="s">
        <v>27</v>
      </c>
      <c r="B32" s="12" t="s">
        <v>28</v>
      </c>
    </row>
    <row r="33" spans="1:4" ht="16.5" customHeight="1" x14ac:dyDescent="0.2">
      <c r="A33" s="12"/>
      <c r="B33" s="12" t="s">
        <v>192</v>
      </c>
      <c r="C33" s="12"/>
      <c r="D33" s="12"/>
    </row>
    <row r="34" spans="1:4" x14ac:dyDescent="0.2">
      <c r="A34" s="12"/>
      <c r="B34" s="12"/>
      <c r="C34" s="12"/>
    </row>
  </sheetData>
  <mergeCells count="11">
    <mergeCell ref="B1:U1"/>
    <mergeCell ref="A3:A5"/>
    <mergeCell ref="B3:E3"/>
    <mergeCell ref="F3:I3"/>
    <mergeCell ref="B4:B5"/>
    <mergeCell ref="C4:C5"/>
    <mergeCell ref="D4:D5"/>
    <mergeCell ref="F4:F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/>
  </sheetViews>
  <sheetFormatPr defaultRowHeight="15" x14ac:dyDescent="0.25"/>
  <cols>
    <col min="1" max="1" width="15.140625" style="103" customWidth="1"/>
    <col min="2" max="16384" width="9.140625" style="103"/>
  </cols>
  <sheetData>
    <row r="1" spans="1:12" x14ac:dyDescent="0.25">
      <c r="A1" s="25" t="s">
        <v>118</v>
      </c>
      <c r="B1" s="108" t="s">
        <v>228</v>
      </c>
      <c r="C1" s="109"/>
      <c r="D1" s="109"/>
      <c r="E1" s="1"/>
      <c r="F1" s="1"/>
      <c r="G1" s="1"/>
      <c r="H1" s="1"/>
      <c r="I1" s="1"/>
      <c r="J1" s="1"/>
      <c r="K1" s="1"/>
      <c r="L1" s="1"/>
    </row>
    <row r="2" spans="1:12" x14ac:dyDescent="0.25">
      <c r="A2" s="4"/>
      <c r="B2" s="110" t="s">
        <v>193</v>
      </c>
      <c r="C2" s="109"/>
      <c r="D2" s="109"/>
      <c r="E2" s="1"/>
      <c r="F2" s="1"/>
      <c r="G2" s="1"/>
      <c r="H2" s="1"/>
      <c r="I2" s="1"/>
      <c r="J2" s="1"/>
      <c r="K2" s="1"/>
      <c r="L2" s="1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</row>
    <row r="4" spans="1:12" x14ac:dyDescent="0.25">
      <c r="A4" s="4"/>
      <c r="B4" s="88" t="s">
        <v>163</v>
      </c>
      <c r="C4" s="88"/>
      <c r="D4" s="88"/>
      <c r="E4" s="88"/>
      <c r="F4" s="88"/>
      <c r="G4" s="88"/>
      <c r="H4" s="88"/>
      <c r="I4" s="88"/>
    </row>
    <row r="5" spans="1:12" x14ac:dyDescent="0.25">
      <c r="A5" s="4"/>
      <c r="B5" s="88" t="s">
        <v>120</v>
      </c>
      <c r="C5" s="88"/>
      <c r="D5" s="88" t="s">
        <v>121</v>
      </c>
      <c r="E5" s="88"/>
      <c r="F5" s="88" t="s">
        <v>122</v>
      </c>
      <c r="G5" s="88"/>
      <c r="H5" s="88"/>
      <c r="I5" s="88"/>
    </row>
    <row r="6" spans="1:12" x14ac:dyDescent="0.25">
      <c r="A6" s="3" t="s">
        <v>66</v>
      </c>
      <c r="B6" s="3" t="s">
        <v>67</v>
      </c>
      <c r="C6" s="3" t="s">
        <v>68</v>
      </c>
      <c r="D6" s="3" t="s">
        <v>0</v>
      </c>
      <c r="E6" s="3" t="s">
        <v>69</v>
      </c>
      <c r="F6" s="3" t="s">
        <v>0</v>
      </c>
      <c r="G6" s="3" t="s">
        <v>68</v>
      </c>
      <c r="H6" s="3"/>
      <c r="I6" s="3"/>
    </row>
    <row r="7" spans="1:12" x14ac:dyDescent="0.25">
      <c r="A7" s="10" t="s">
        <v>70</v>
      </c>
      <c r="B7" s="10" t="s">
        <v>37</v>
      </c>
      <c r="C7" s="10" t="s">
        <v>71</v>
      </c>
      <c r="D7" s="10" t="s">
        <v>35</v>
      </c>
      <c r="E7" s="10" t="s">
        <v>71</v>
      </c>
      <c r="F7" s="10" t="s">
        <v>35</v>
      </c>
      <c r="G7" s="10" t="s">
        <v>71</v>
      </c>
      <c r="H7" s="10"/>
      <c r="I7" s="10"/>
    </row>
    <row r="8" spans="1:12" x14ac:dyDescent="0.25">
      <c r="A8" s="4" t="s">
        <v>207</v>
      </c>
      <c r="B8" s="81">
        <v>4</v>
      </c>
      <c r="C8" s="73">
        <v>0</v>
      </c>
      <c r="D8" s="81">
        <v>5</v>
      </c>
      <c r="E8" s="40">
        <v>5.0000000000000001E-3</v>
      </c>
      <c r="F8" s="81">
        <v>9</v>
      </c>
      <c r="G8" s="40">
        <f>F8/F20</f>
        <v>1.4807502467917078E-3</v>
      </c>
      <c r="H8" s="81"/>
      <c r="I8" s="40"/>
    </row>
    <row r="9" spans="1:12" x14ac:dyDescent="0.25">
      <c r="A9" s="4" t="s">
        <v>196</v>
      </c>
      <c r="B9" s="81">
        <v>160</v>
      </c>
      <c r="C9" s="73">
        <v>3.1899999999999998E-2</v>
      </c>
      <c r="D9" s="81">
        <v>57</v>
      </c>
      <c r="E9" s="40">
        <f>D9/D20</f>
        <v>5.3521126760563378E-2</v>
      </c>
      <c r="F9" s="81">
        <f>B9+D9</f>
        <v>217</v>
      </c>
      <c r="G9" s="40">
        <f>F9/F20</f>
        <v>3.5702533728200064E-2</v>
      </c>
      <c r="H9" s="81"/>
      <c r="I9" s="40"/>
    </row>
    <row r="10" spans="1:12" x14ac:dyDescent="0.25">
      <c r="A10" s="4" t="s">
        <v>197</v>
      </c>
      <c r="B10" s="81">
        <v>199</v>
      </c>
      <c r="C10" s="73">
        <v>3.9699999999999999E-2</v>
      </c>
      <c r="D10" s="81">
        <v>53</v>
      </c>
      <c r="E10" s="40">
        <f>D10/D20</f>
        <v>4.9765258215962442E-2</v>
      </c>
      <c r="F10" s="81">
        <f t="shared" ref="F10:F19" si="0">B10+D10</f>
        <v>252</v>
      </c>
      <c r="G10" s="40">
        <f>F10/F20</f>
        <v>4.1461006910167818E-2</v>
      </c>
      <c r="H10" s="81"/>
      <c r="I10" s="40"/>
    </row>
    <row r="11" spans="1:12" x14ac:dyDescent="0.25">
      <c r="A11" s="4" t="s">
        <v>198</v>
      </c>
      <c r="B11" s="81">
        <v>282</v>
      </c>
      <c r="C11" s="73">
        <v>5.6300000000000003E-2</v>
      </c>
      <c r="D11" s="81">
        <v>81</v>
      </c>
      <c r="E11" s="40">
        <f>D11/D20</f>
        <v>7.605633802816901E-2</v>
      </c>
      <c r="F11" s="81">
        <f t="shared" si="0"/>
        <v>363</v>
      </c>
      <c r="G11" s="40">
        <f>F11/F20</f>
        <v>5.972359328726555E-2</v>
      </c>
      <c r="H11" s="81"/>
      <c r="I11" s="40"/>
    </row>
    <row r="12" spans="1:12" x14ac:dyDescent="0.25">
      <c r="A12" s="4" t="s">
        <v>199</v>
      </c>
      <c r="B12" s="81">
        <v>381</v>
      </c>
      <c r="C12" s="73">
        <v>7.5999999999999998E-2</v>
      </c>
      <c r="D12" s="81">
        <v>84</v>
      </c>
      <c r="E12" s="40">
        <f>D12/D20</f>
        <v>7.8873239436619724E-2</v>
      </c>
      <c r="F12" s="81">
        <f t="shared" si="0"/>
        <v>465</v>
      </c>
      <c r="G12" s="40">
        <f>F12/F20</f>
        <v>7.6505429417571574E-2</v>
      </c>
      <c r="H12" s="28"/>
      <c r="I12" s="40"/>
    </row>
    <row r="13" spans="1:12" x14ac:dyDescent="0.25">
      <c r="A13" s="4" t="s">
        <v>200</v>
      </c>
      <c r="B13" s="28">
        <v>869</v>
      </c>
      <c r="C13" s="73">
        <v>0.1734</v>
      </c>
      <c r="D13" s="81">
        <v>215</v>
      </c>
      <c r="E13" s="40">
        <f>D13/D20</f>
        <v>0.20187793427230047</v>
      </c>
      <c r="F13" s="28">
        <f>B13+D13</f>
        <v>1084</v>
      </c>
      <c r="G13" s="40">
        <f>F13/F20</f>
        <v>0.17834814083580125</v>
      </c>
      <c r="H13" s="28"/>
      <c r="I13" s="40"/>
    </row>
    <row r="14" spans="1:12" x14ac:dyDescent="0.25">
      <c r="A14" s="4" t="s">
        <v>201</v>
      </c>
      <c r="B14" s="28">
        <v>1259</v>
      </c>
      <c r="C14" s="73">
        <v>0.25119999999999998</v>
      </c>
      <c r="D14" s="81">
        <v>282</v>
      </c>
      <c r="E14" s="40">
        <f>D14/D20</f>
        <v>0.26478873239436618</v>
      </c>
      <c r="F14" s="28">
        <f>B14+D14</f>
        <v>1541</v>
      </c>
      <c r="G14" s="40">
        <f>F14/F20</f>
        <v>0.25353734781178017</v>
      </c>
      <c r="H14" s="28"/>
      <c r="I14" s="40"/>
    </row>
    <row r="15" spans="1:12" x14ac:dyDescent="0.25">
      <c r="A15" s="41" t="s">
        <v>202</v>
      </c>
      <c r="B15" s="28">
        <v>1024</v>
      </c>
      <c r="C15" s="73">
        <v>0.2044</v>
      </c>
      <c r="D15" s="81">
        <v>141</v>
      </c>
      <c r="E15" s="40">
        <f>D15/D20</f>
        <v>0.13239436619718309</v>
      </c>
      <c r="F15" s="28">
        <f>B15+D15</f>
        <v>1165</v>
      </c>
      <c r="G15" s="40">
        <f>F15/F20</f>
        <v>0.19167489305692662</v>
      </c>
      <c r="H15" s="28"/>
      <c r="I15" s="40"/>
    </row>
    <row r="16" spans="1:12" x14ac:dyDescent="0.25">
      <c r="A16" s="4" t="s">
        <v>203</v>
      </c>
      <c r="B16" s="28">
        <v>480</v>
      </c>
      <c r="C16" s="73">
        <v>9.5799999999999996E-2</v>
      </c>
      <c r="D16" s="81">
        <v>76</v>
      </c>
      <c r="E16" s="40">
        <f>D16/D20</f>
        <v>7.1361502347417838E-2</v>
      </c>
      <c r="F16" s="81">
        <f t="shared" si="0"/>
        <v>556</v>
      </c>
      <c r="G16" s="40">
        <f>F16/F20</f>
        <v>9.1477459690687726E-2</v>
      </c>
      <c r="H16" s="28"/>
      <c r="I16" s="40"/>
    </row>
    <row r="17" spans="1:9" x14ac:dyDescent="0.25">
      <c r="A17" s="41" t="s">
        <v>204</v>
      </c>
      <c r="B17" s="28">
        <v>229</v>
      </c>
      <c r="C17" s="73">
        <v>4.5699999999999998E-2</v>
      </c>
      <c r="D17" s="81">
        <v>39</v>
      </c>
      <c r="E17" s="40">
        <f>D17/D20</f>
        <v>3.6619718309859155E-2</v>
      </c>
      <c r="F17" s="81">
        <f t="shared" si="0"/>
        <v>268</v>
      </c>
      <c r="G17" s="40">
        <f>F17/F20</f>
        <v>4.4093451793353076E-2</v>
      </c>
      <c r="H17" s="28"/>
      <c r="I17" s="40"/>
    </row>
    <row r="18" spans="1:9" x14ac:dyDescent="0.25">
      <c r="A18" s="4" t="s">
        <v>205</v>
      </c>
      <c r="B18" s="28">
        <v>107</v>
      </c>
      <c r="C18" s="73">
        <v>1.8800000000000001E-2</v>
      </c>
      <c r="D18" s="81">
        <v>20</v>
      </c>
      <c r="E18" s="40">
        <f>D18/D20</f>
        <v>1.8779342723004695E-2</v>
      </c>
      <c r="F18" s="81">
        <f t="shared" si="0"/>
        <v>127</v>
      </c>
      <c r="G18" s="40">
        <f>F18/F20</f>
        <v>2.0895031260282988E-2</v>
      </c>
      <c r="H18" s="28"/>
      <c r="I18" s="40"/>
    </row>
    <row r="19" spans="1:9" x14ac:dyDescent="0.25">
      <c r="A19" s="41" t="s">
        <v>206</v>
      </c>
      <c r="B19" s="28">
        <v>19</v>
      </c>
      <c r="C19" s="73">
        <v>6.0000000000000001E-3</v>
      </c>
      <c r="D19" s="81">
        <v>12</v>
      </c>
      <c r="E19" s="40">
        <f>D19/D20</f>
        <v>1.1267605633802818E-2</v>
      </c>
      <c r="F19" s="81">
        <f t="shared" si="0"/>
        <v>31</v>
      </c>
      <c r="G19" s="40">
        <f>F19/F20</f>
        <v>5.1003619611714379E-3</v>
      </c>
      <c r="H19" s="28"/>
      <c r="I19" s="40"/>
    </row>
    <row r="20" spans="1:9" x14ac:dyDescent="0.25">
      <c r="A20" s="3" t="s">
        <v>119</v>
      </c>
      <c r="B20" s="32">
        <f>B8+B9+B10+B11+B12+B13+B14+B15+B16+B17+B18+B19</f>
        <v>5013</v>
      </c>
      <c r="C20" s="42">
        <v>0.82499999999999996</v>
      </c>
      <c r="D20" s="32">
        <f>D8+D9+D10+D11+D12+D13+D14+D15+D16+D17+D18+D19</f>
        <v>1065</v>
      </c>
      <c r="E20" s="42">
        <f>E8+E9+E10+E11+E12+E13+E14+E15+E16+E17+E18+E19</f>
        <v>1.0003051643192489</v>
      </c>
      <c r="F20" s="32">
        <f>B20+D20</f>
        <v>6078</v>
      </c>
      <c r="G20" s="42">
        <f>G8+G9+G10+G11+G12+G13+G14+G15+G16+G17+G18+G19</f>
        <v>1</v>
      </c>
      <c r="H20" s="32"/>
      <c r="I20" s="42"/>
    </row>
    <row r="22" spans="1:9" x14ac:dyDescent="0.25">
      <c r="A22" s="19"/>
    </row>
    <row r="23" spans="1:9" x14ac:dyDescent="0.25">
      <c r="A23" s="1" t="s">
        <v>25</v>
      </c>
      <c r="B23" s="1" t="s">
        <v>26</v>
      </c>
      <c r="F23" s="65"/>
    </row>
    <row r="24" spans="1:9" x14ac:dyDescent="0.25">
      <c r="A24" s="2" t="s">
        <v>27</v>
      </c>
      <c r="B24" s="2" t="s">
        <v>28</v>
      </c>
      <c r="F24" s="64"/>
    </row>
  </sheetData>
  <mergeCells count="6">
    <mergeCell ref="B4:G4"/>
    <mergeCell ref="H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ColWidth="9.140625" defaultRowHeight="12.75" x14ac:dyDescent="0.2"/>
  <cols>
    <col min="1" max="1" width="9.140625" style="4"/>
    <col min="2" max="5" width="13.28515625" style="4" customWidth="1"/>
    <col min="6" max="6" width="13.28515625" style="4" hidden="1" customWidth="1"/>
    <col min="7" max="13" width="13.28515625" style="4" customWidth="1"/>
    <col min="14" max="16384" width="9.140625" style="4"/>
  </cols>
  <sheetData>
    <row r="1" spans="1:15" x14ac:dyDescent="0.2">
      <c r="A1" s="3" t="s">
        <v>123</v>
      </c>
      <c r="C1" s="102" t="s">
        <v>225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5"/>
    </row>
    <row r="3" spans="1:15" x14ac:dyDescent="0.2">
      <c r="A3" s="88" t="s">
        <v>72</v>
      </c>
      <c r="B3" s="90" t="s">
        <v>226</v>
      </c>
      <c r="C3" s="90"/>
      <c r="D3" s="90"/>
      <c r="E3" s="90"/>
      <c r="F3" s="90"/>
      <c r="G3" s="96"/>
      <c r="H3" s="89" t="s">
        <v>227</v>
      </c>
      <c r="I3" s="89"/>
      <c r="J3" s="89"/>
      <c r="K3" s="89"/>
      <c r="L3" s="89"/>
      <c r="M3" s="89"/>
    </row>
    <row r="4" spans="1:15" x14ac:dyDescent="0.2">
      <c r="A4" s="88"/>
      <c r="B4" s="90" t="s">
        <v>120</v>
      </c>
      <c r="C4" s="90"/>
      <c r="D4" s="90" t="s">
        <v>121</v>
      </c>
      <c r="E4" s="90"/>
      <c r="F4" s="90" t="s">
        <v>122</v>
      </c>
      <c r="G4" s="96"/>
      <c r="H4" s="90" t="s">
        <v>120</v>
      </c>
      <c r="I4" s="90"/>
      <c r="J4" s="90" t="s">
        <v>121</v>
      </c>
      <c r="K4" s="90"/>
      <c r="L4" s="90" t="s">
        <v>122</v>
      </c>
      <c r="M4" s="90"/>
    </row>
    <row r="5" spans="1:15" x14ac:dyDescent="0.2">
      <c r="A5" s="88"/>
      <c r="B5" s="94" t="s">
        <v>134</v>
      </c>
      <c r="C5" s="94" t="s">
        <v>135</v>
      </c>
      <c r="D5" s="94" t="s">
        <v>134</v>
      </c>
      <c r="E5" s="94" t="s">
        <v>135</v>
      </c>
      <c r="F5" s="94" t="s">
        <v>134</v>
      </c>
      <c r="G5" s="95" t="s">
        <v>135</v>
      </c>
      <c r="H5" s="94" t="s">
        <v>134</v>
      </c>
      <c r="I5" s="94" t="s">
        <v>135</v>
      </c>
      <c r="J5" s="94" t="s">
        <v>134</v>
      </c>
      <c r="K5" s="94" t="s">
        <v>135</v>
      </c>
      <c r="L5" s="94" t="s">
        <v>134</v>
      </c>
      <c r="M5" s="94" t="s">
        <v>135</v>
      </c>
    </row>
    <row r="6" spans="1:15" x14ac:dyDescent="0.2">
      <c r="A6" s="88"/>
      <c r="B6" s="88"/>
      <c r="C6" s="94"/>
      <c r="D6" s="88"/>
      <c r="E6" s="94"/>
      <c r="F6" s="88"/>
      <c r="G6" s="95"/>
      <c r="H6" s="88"/>
      <c r="I6" s="94"/>
      <c r="J6" s="88"/>
      <c r="K6" s="94"/>
      <c r="L6" s="88"/>
      <c r="M6" s="94"/>
    </row>
    <row r="7" spans="1:15" x14ac:dyDescent="0.2">
      <c r="A7" s="80" t="s">
        <v>208</v>
      </c>
      <c r="B7" s="49">
        <v>0</v>
      </c>
      <c r="C7" s="43">
        <v>0</v>
      </c>
      <c r="D7" s="49">
        <v>0</v>
      </c>
      <c r="E7" s="43">
        <v>0</v>
      </c>
      <c r="F7" s="49">
        <v>0</v>
      </c>
      <c r="G7" s="44">
        <v>0</v>
      </c>
      <c r="H7" s="28">
        <v>4</v>
      </c>
      <c r="I7" s="40">
        <f>H7/H19</f>
        <v>3.7771482530689331E-3</v>
      </c>
      <c r="J7" s="48">
        <v>5</v>
      </c>
      <c r="K7" s="40">
        <f>J7/J19</f>
        <v>1.7985611510791366E-2</v>
      </c>
      <c r="L7" s="28">
        <f>H7+J7</f>
        <v>9</v>
      </c>
      <c r="M7" s="40">
        <f>L7/L19</f>
        <v>6.7314884068810773E-3</v>
      </c>
    </row>
    <row r="8" spans="1:15" x14ac:dyDescent="0.2">
      <c r="A8" s="80" t="s">
        <v>124</v>
      </c>
      <c r="B8" s="28">
        <v>2</v>
      </c>
      <c r="C8" s="74">
        <f>B8/B19</f>
        <v>5.0581689428426911E-4</v>
      </c>
      <c r="D8" s="28">
        <v>3</v>
      </c>
      <c r="E8" s="45">
        <f>D8/D19</f>
        <v>3.8265306122448979E-3</v>
      </c>
      <c r="F8" s="28">
        <f>B8+D8</f>
        <v>5</v>
      </c>
      <c r="G8" s="46">
        <f>F8/F19</f>
        <v>1.054629824931449E-3</v>
      </c>
      <c r="H8" s="28">
        <v>158</v>
      </c>
      <c r="I8" s="40">
        <f>H8/H19</f>
        <v>0.14919735599622286</v>
      </c>
      <c r="J8" s="48">
        <v>54</v>
      </c>
      <c r="K8" s="40">
        <f>J8/J19</f>
        <v>0.19424460431654678</v>
      </c>
      <c r="L8" s="28">
        <f t="shared" ref="L8:L18" si="0">H8+J8</f>
        <v>212</v>
      </c>
      <c r="M8" s="40">
        <f>L8/L19</f>
        <v>0.15856394913986538</v>
      </c>
    </row>
    <row r="9" spans="1:15" x14ac:dyDescent="0.2">
      <c r="A9" s="80" t="s">
        <v>125</v>
      </c>
      <c r="B9" s="28">
        <v>13</v>
      </c>
      <c r="C9" s="45">
        <f>B9/B19</f>
        <v>3.2878098128477492E-3</v>
      </c>
      <c r="D9" s="28">
        <v>11</v>
      </c>
      <c r="E9" s="45">
        <f>D9/D19</f>
        <v>1.4030612244897959E-2</v>
      </c>
      <c r="F9" s="28">
        <f>B9+D9</f>
        <v>24</v>
      </c>
      <c r="G9" s="46">
        <f>F9/F19</f>
        <v>5.0622231596709555E-3</v>
      </c>
      <c r="H9" s="28">
        <v>186</v>
      </c>
      <c r="I9" s="40">
        <f>H9/H19</f>
        <v>0.17563739376770537</v>
      </c>
      <c r="J9" s="48">
        <v>42</v>
      </c>
      <c r="K9" s="40">
        <f>J9/J19</f>
        <v>0.15107913669064749</v>
      </c>
      <c r="L9" s="28">
        <f t="shared" si="0"/>
        <v>228</v>
      </c>
      <c r="M9" s="40">
        <f>L9/L19</f>
        <v>0.17053103964098729</v>
      </c>
    </row>
    <row r="10" spans="1:15" x14ac:dyDescent="0.2">
      <c r="A10" s="80" t="s">
        <v>126</v>
      </c>
      <c r="B10" s="28">
        <v>98</v>
      </c>
      <c r="C10" s="45">
        <f>B10/B19</f>
        <v>2.4785027819929185E-2</v>
      </c>
      <c r="D10" s="28">
        <v>32</v>
      </c>
      <c r="E10" s="45">
        <f>D10/D19</f>
        <v>4.0816326530612242E-2</v>
      </c>
      <c r="F10" s="28">
        <f t="shared" ref="F10:F18" si="1">B10+D10</f>
        <v>130</v>
      </c>
      <c r="G10" s="46">
        <f>F10/F19</f>
        <v>2.7420375448217675E-2</v>
      </c>
      <c r="H10" s="28">
        <v>184</v>
      </c>
      <c r="I10" s="40">
        <f>H10/H19</f>
        <v>0.17374881964117092</v>
      </c>
      <c r="J10" s="48">
        <v>49</v>
      </c>
      <c r="K10" s="40">
        <f>J10/J19</f>
        <v>0.17625899280575538</v>
      </c>
      <c r="L10" s="28">
        <f t="shared" si="0"/>
        <v>233</v>
      </c>
      <c r="M10" s="40">
        <f>L10/L19</f>
        <v>0.17427075542258788</v>
      </c>
    </row>
    <row r="11" spans="1:15" x14ac:dyDescent="0.2">
      <c r="A11" s="80" t="s">
        <v>127</v>
      </c>
      <c r="B11" s="28">
        <v>237</v>
      </c>
      <c r="C11" s="45">
        <f>B11/B19</f>
        <v>5.9939301972685891E-2</v>
      </c>
      <c r="D11" s="28">
        <v>52</v>
      </c>
      <c r="E11" s="45">
        <f>D11/D19</f>
        <v>6.6326530612244902E-2</v>
      </c>
      <c r="F11" s="28">
        <f t="shared" si="1"/>
        <v>289</v>
      </c>
      <c r="G11" s="46">
        <f>F11/F19</f>
        <v>6.0957603881037756E-2</v>
      </c>
      <c r="H11" s="28">
        <v>144</v>
      </c>
      <c r="I11" s="40">
        <f>H11/H19</f>
        <v>0.1359773371104816</v>
      </c>
      <c r="J11" s="48">
        <v>32</v>
      </c>
      <c r="K11" s="40">
        <f>J11/J19</f>
        <v>0.11510791366906475</v>
      </c>
      <c r="L11" s="28">
        <f t="shared" si="0"/>
        <v>176</v>
      </c>
      <c r="M11" s="40">
        <f>L11/L19</f>
        <v>0.13163799551234107</v>
      </c>
    </row>
    <row r="12" spans="1:15" x14ac:dyDescent="0.2">
      <c r="A12" s="80" t="s">
        <v>128</v>
      </c>
      <c r="B12" s="28">
        <v>696</v>
      </c>
      <c r="C12" s="45">
        <f>B12/B19</f>
        <v>0.17602427921092564</v>
      </c>
      <c r="D12" s="28">
        <v>184</v>
      </c>
      <c r="E12" s="45">
        <f>D12/D19</f>
        <v>0.23469387755102042</v>
      </c>
      <c r="F12" s="28">
        <f t="shared" si="1"/>
        <v>880</v>
      </c>
      <c r="G12" s="46">
        <f>F12/F19</f>
        <v>0.18561484918793503</v>
      </c>
      <c r="H12" s="28">
        <v>173</v>
      </c>
      <c r="I12" s="40">
        <f>H12/H19</f>
        <v>0.16336166194523136</v>
      </c>
      <c r="J12" s="48">
        <v>31</v>
      </c>
      <c r="K12" s="40">
        <f>J12/J19</f>
        <v>0.11151079136690648</v>
      </c>
      <c r="L12" s="28">
        <f t="shared" si="0"/>
        <v>204</v>
      </c>
      <c r="M12" s="40">
        <f>L12/L19</f>
        <v>0.15258040388930441</v>
      </c>
    </row>
    <row r="13" spans="1:15" x14ac:dyDescent="0.2">
      <c r="A13" s="80" t="s">
        <v>129</v>
      </c>
      <c r="B13" s="28">
        <v>1157</v>
      </c>
      <c r="C13" s="45">
        <f>B13/B19</f>
        <v>0.29261507334344966</v>
      </c>
      <c r="D13" s="28">
        <v>262</v>
      </c>
      <c r="E13" s="45">
        <f>D13/D19</f>
        <v>0.33418367346938777</v>
      </c>
      <c r="F13" s="28">
        <f t="shared" si="1"/>
        <v>1419</v>
      </c>
      <c r="G13" s="46">
        <f>F13/F19</f>
        <v>0.29930394431554525</v>
      </c>
      <c r="H13" s="28">
        <v>102</v>
      </c>
      <c r="I13" s="40">
        <f>H13/H19</f>
        <v>9.6317280453257784E-2</v>
      </c>
      <c r="J13" s="48">
        <v>20</v>
      </c>
      <c r="K13" s="40">
        <f>J13/J19</f>
        <v>7.1942446043165464E-2</v>
      </c>
      <c r="L13" s="28">
        <f t="shared" si="0"/>
        <v>122</v>
      </c>
      <c r="M13" s="40">
        <f>L13/L19</f>
        <v>9.1249065071054597E-2</v>
      </c>
    </row>
    <row r="14" spans="1:15" x14ac:dyDescent="0.2">
      <c r="A14" s="80" t="s">
        <v>130</v>
      </c>
      <c r="B14" s="28">
        <v>971</v>
      </c>
      <c r="C14" s="45">
        <f>B14/B19</f>
        <v>0.24557410217501263</v>
      </c>
      <c r="D14" s="28">
        <v>121</v>
      </c>
      <c r="E14" s="45">
        <f>D14/D19</f>
        <v>0.15433673469387754</v>
      </c>
      <c r="F14" s="28">
        <f t="shared" si="1"/>
        <v>1092</v>
      </c>
      <c r="G14" s="46">
        <f>F14/F19</f>
        <v>0.23033115376502847</v>
      </c>
      <c r="H14" s="28">
        <v>53</v>
      </c>
      <c r="I14" s="40">
        <f>H14/H19</f>
        <v>5.0047214353163359E-2</v>
      </c>
      <c r="J14" s="48">
        <v>20</v>
      </c>
      <c r="K14" s="40">
        <f>J14/J19</f>
        <v>7.1942446043165464E-2</v>
      </c>
      <c r="L14" s="28">
        <f t="shared" si="0"/>
        <v>73</v>
      </c>
      <c r="M14" s="40">
        <f>L14/L19</f>
        <v>5.4599850411368736E-2</v>
      </c>
    </row>
    <row r="15" spans="1:15" x14ac:dyDescent="0.2">
      <c r="A15" s="80" t="s">
        <v>131</v>
      </c>
      <c r="B15" s="50">
        <v>451</v>
      </c>
      <c r="C15" s="75">
        <f>B15/B19</f>
        <v>0.11406170966110268</v>
      </c>
      <c r="D15" s="28">
        <v>67</v>
      </c>
      <c r="E15" s="40">
        <f>D15/D19</f>
        <v>8.5459183673469385E-2</v>
      </c>
      <c r="F15" s="28">
        <f t="shared" si="1"/>
        <v>518</v>
      </c>
      <c r="G15" s="46">
        <f>F15/F19</f>
        <v>0.10925964986289813</v>
      </c>
      <c r="H15" s="28">
        <v>29</v>
      </c>
      <c r="I15" s="40">
        <f>H15/H19</f>
        <v>2.7384324834749764E-2</v>
      </c>
      <c r="J15" s="28">
        <v>9</v>
      </c>
      <c r="K15" s="40">
        <f>J15/J19</f>
        <v>3.237410071942446E-2</v>
      </c>
      <c r="L15" s="28">
        <f t="shared" si="0"/>
        <v>38</v>
      </c>
      <c r="M15" s="40">
        <f>L15/L19</f>
        <v>2.8421839940164548E-2</v>
      </c>
    </row>
    <row r="16" spans="1:15" x14ac:dyDescent="0.2">
      <c r="A16" s="80" t="s">
        <v>132</v>
      </c>
      <c r="B16" s="50">
        <v>218</v>
      </c>
      <c r="C16" s="75">
        <f>B16/B19</f>
        <v>5.5134041476985328E-2</v>
      </c>
      <c r="D16" s="28">
        <v>31</v>
      </c>
      <c r="E16" s="40">
        <f>D16/D19</f>
        <v>3.9540816326530615E-2</v>
      </c>
      <c r="F16" s="28">
        <f t="shared" si="1"/>
        <v>249</v>
      </c>
      <c r="G16" s="46">
        <f>F16/F19</f>
        <v>5.2520565281586162E-2</v>
      </c>
      <c r="H16" s="28">
        <v>11</v>
      </c>
      <c r="I16" s="40">
        <f>H16/H19</f>
        <v>1.0387157695939566E-2</v>
      </c>
      <c r="J16" s="28">
        <v>8</v>
      </c>
      <c r="K16" s="40">
        <f>J16/J19</f>
        <v>2.8776978417266189E-2</v>
      </c>
      <c r="L16" s="28">
        <f t="shared" si="0"/>
        <v>19</v>
      </c>
      <c r="M16" s="40">
        <f>L16/L19</f>
        <v>1.4210919970082274E-2</v>
      </c>
    </row>
    <row r="17" spans="1:13" x14ac:dyDescent="0.2">
      <c r="A17" s="80" t="s">
        <v>133</v>
      </c>
      <c r="B17" s="50">
        <v>96</v>
      </c>
      <c r="C17" s="75">
        <f>B17/B19</f>
        <v>2.4279210925644917E-2</v>
      </c>
      <c r="D17" s="28">
        <v>15</v>
      </c>
      <c r="E17" s="40">
        <f>D17/D19</f>
        <v>1.913265306122449E-2</v>
      </c>
      <c r="F17" s="28">
        <f t="shared" si="1"/>
        <v>111</v>
      </c>
      <c r="G17" s="46">
        <f>F17/F19</f>
        <v>2.3412782113478168E-2</v>
      </c>
      <c r="H17" s="28">
        <v>11</v>
      </c>
      <c r="I17" s="40">
        <f>H17/H19</f>
        <v>1.0387157695939566E-2</v>
      </c>
      <c r="J17" s="28">
        <v>5</v>
      </c>
      <c r="K17" s="40">
        <f>J17/J19</f>
        <v>1.7985611510791366E-2</v>
      </c>
      <c r="L17" s="28">
        <f t="shared" si="0"/>
        <v>16</v>
      </c>
      <c r="M17" s="40">
        <f>L17/L19</f>
        <v>1.1967090501121914E-2</v>
      </c>
    </row>
    <row r="18" spans="1:13" x14ac:dyDescent="0.2">
      <c r="A18" s="80" t="s">
        <v>85</v>
      </c>
      <c r="B18" s="28">
        <v>15</v>
      </c>
      <c r="C18" s="45">
        <f>B18/B19</f>
        <v>3.7936267071320183E-3</v>
      </c>
      <c r="D18" s="28">
        <v>9</v>
      </c>
      <c r="E18" s="45">
        <f>D18/D19</f>
        <v>1.1479591836734694E-2</v>
      </c>
      <c r="F18" s="28">
        <f t="shared" si="1"/>
        <v>24</v>
      </c>
      <c r="G18" s="46">
        <f>F18/F19</f>
        <v>5.0622231596709555E-3</v>
      </c>
      <c r="H18" s="28">
        <v>4</v>
      </c>
      <c r="I18" s="40">
        <f>H18/H19</f>
        <v>3.7771482530689331E-3</v>
      </c>
      <c r="J18" s="48">
        <v>3</v>
      </c>
      <c r="K18" s="40">
        <f>J18/J19</f>
        <v>1.0791366906474821E-2</v>
      </c>
      <c r="L18" s="28">
        <f t="shared" si="0"/>
        <v>7</v>
      </c>
      <c r="M18" s="40">
        <f>L18/L19</f>
        <v>5.235602094240838E-3</v>
      </c>
    </row>
    <row r="19" spans="1:13" x14ac:dyDescent="0.2">
      <c r="A19" s="77" t="s">
        <v>65</v>
      </c>
      <c r="B19" s="28">
        <v>3954</v>
      </c>
      <c r="C19" s="45">
        <v>0.83</v>
      </c>
      <c r="D19" s="28">
        <v>784</v>
      </c>
      <c r="E19" s="45">
        <v>0.17</v>
      </c>
      <c r="F19" s="28">
        <v>4741</v>
      </c>
      <c r="G19" s="46">
        <v>1</v>
      </c>
      <c r="H19" s="28">
        <v>1059</v>
      </c>
      <c r="I19" s="40">
        <v>0.79</v>
      </c>
      <c r="J19" s="48">
        <v>278</v>
      </c>
      <c r="K19" s="40">
        <v>0.21</v>
      </c>
      <c r="L19" s="28">
        <v>1337</v>
      </c>
      <c r="M19" s="40">
        <v>1</v>
      </c>
    </row>
    <row r="20" spans="1:13" x14ac:dyDescent="0.2">
      <c r="A20" s="10"/>
    </row>
    <row r="21" spans="1:13" x14ac:dyDescent="0.2">
      <c r="A21" s="10"/>
    </row>
    <row r="22" spans="1:13" x14ac:dyDescent="0.2">
      <c r="A22" s="5"/>
    </row>
    <row r="23" spans="1:13" x14ac:dyDescent="0.2">
      <c r="A23" s="17" t="s">
        <v>25</v>
      </c>
      <c r="C23" s="17" t="s">
        <v>39</v>
      </c>
      <c r="D23" s="17"/>
      <c r="J23" s="47"/>
    </row>
    <row r="24" spans="1:13" x14ac:dyDescent="0.2">
      <c r="A24" s="51" t="s">
        <v>27</v>
      </c>
      <c r="B24" s="10"/>
      <c r="C24" s="51" t="s">
        <v>28</v>
      </c>
      <c r="D24" s="17"/>
      <c r="G24" s="66"/>
      <c r="L24" s="11"/>
    </row>
    <row r="25" spans="1:13" x14ac:dyDescent="0.2">
      <c r="A25" s="23"/>
      <c r="G25" s="66"/>
    </row>
    <row r="26" spans="1:13" x14ac:dyDescent="0.2">
      <c r="A26" s="23"/>
      <c r="L26" s="66"/>
    </row>
    <row r="27" spans="1:13" x14ac:dyDescent="0.2">
      <c r="A27" s="23"/>
      <c r="E27" s="66"/>
    </row>
    <row r="28" spans="1:13" x14ac:dyDescent="0.2">
      <c r="D28" s="66"/>
    </row>
    <row r="29" spans="1:13" x14ac:dyDescent="0.2">
      <c r="E29" s="66"/>
    </row>
  </sheetData>
  <mergeCells count="21">
    <mergeCell ref="I5:I6"/>
    <mergeCell ref="J5:J6"/>
    <mergeCell ref="K5:K6"/>
    <mergeCell ref="A3:A6"/>
    <mergeCell ref="B3:G3"/>
    <mergeCell ref="H3:M3"/>
    <mergeCell ref="B4:C4"/>
    <mergeCell ref="D4:E4"/>
    <mergeCell ref="F4:G4"/>
    <mergeCell ref="H4:I4"/>
    <mergeCell ref="J4:K4"/>
    <mergeCell ref="L4:M4"/>
    <mergeCell ref="B5:B6"/>
    <mergeCell ref="L5:L6"/>
    <mergeCell ref="M5:M6"/>
    <mergeCell ref="D5:D6"/>
    <mergeCell ref="F5:F6"/>
    <mergeCell ref="H5:H6"/>
    <mergeCell ref="C5:C6"/>
    <mergeCell ref="E5:E6"/>
    <mergeCell ref="G5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/>
  </sheetViews>
  <sheetFormatPr defaultColWidth="9.140625" defaultRowHeight="12.75" x14ac:dyDescent="0.2"/>
  <cols>
    <col min="1" max="1" width="20" style="4" customWidth="1"/>
    <col min="2" max="4" width="15.7109375" style="4" customWidth="1"/>
    <col min="5" max="16384" width="9.140625" style="4"/>
  </cols>
  <sheetData>
    <row r="1" spans="1:19" x14ac:dyDescent="0.2">
      <c r="A1" s="3" t="s">
        <v>136</v>
      </c>
      <c r="B1" s="102" t="s">
        <v>224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5"/>
    </row>
    <row r="3" spans="1:19" x14ac:dyDescent="0.2">
      <c r="A3" s="3" t="s">
        <v>137</v>
      </c>
      <c r="B3" s="88" t="s">
        <v>138</v>
      </c>
      <c r="C3" s="88"/>
      <c r="D3" s="88"/>
    </row>
    <row r="4" spans="1:19" x14ac:dyDescent="0.2">
      <c r="B4" s="78" t="s">
        <v>139</v>
      </c>
      <c r="C4" s="78" t="s">
        <v>140</v>
      </c>
      <c r="D4" s="78" t="s">
        <v>141</v>
      </c>
    </row>
    <row r="5" spans="1:19" x14ac:dyDescent="0.2">
      <c r="A5" s="80" t="s">
        <v>8</v>
      </c>
      <c r="B5" s="54">
        <v>25.7</v>
      </c>
      <c r="C5" s="54">
        <v>25.8</v>
      </c>
      <c r="D5" s="54">
        <v>25.7</v>
      </c>
    </row>
    <row r="6" spans="1:19" x14ac:dyDescent="0.2">
      <c r="A6" s="80" t="s">
        <v>10</v>
      </c>
      <c r="B6" s="54">
        <v>27.1</v>
      </c>
      <c r="C6" s="54">
        <v>27.2</v>
      </c>
      <c r="D6" s="54">
        <v>27.1</v>
      </c>
    </row>
    <row r="7" spans="1:19" x14ac:dyDescent="0.2">
      <c r="A7" s="80" t="s">
        <v>12</v>
      </c>
      <c r="B7" s="54">
        <v>28.4</v>
      </c>
      <c r="C7" s="54">
        <v>28.1</v>
      </c>
      <c r="D7" s="54">
        <v>28.3</v>
      </c>
    </row>
    <row r="8" spans="1:19" x14ac:dyDescent="0.2">
      <c r="A8" s="80" t="s">
        <v>14</v>
      </c>
      <c r="B8" s="54">
        <v>29.8</v>
      </c>
      <c r="C8" s="54">
        <v>29.2</v>
      </c>
      <c r="D8" s="54">
        <v>29.7</v>
      </c>
    </row>
    <row r="9" spans="1:19" x14ac:dyDescent="0.2">
      <c r="A9" s="80" t="s">
        <v>16</v>
      </c>
      <c r="B9" s="54">
        <v>31.2</v>
      </c>
      <c r="C9" s="54">
        <v>30.5</v>
      </c>
      <c r="D9" s="54">
        <v>31.1</v>
      </c>
    </row>
    <row r="10" spans="1:19" x14ac:dyDescent="0.2">
      <c r="A10" s="80" t="s">
        <v>18</v>
      </c>
      <c r="B10" s="54">
        <v>32.4</v>
      </c>
      <c r="C10" s="54">
        <v>31.1</v>
      </c>
      <c r="D10" s="54">
        <v>32.200000000000003</v>
      </c>
    </row>
    <row r="11" spans="1:19" x14ac:dyDescent="0.2">
      <c r="A11" s="80" t="s">
        <v>20</v>
      </c>
      <c r="B11" s="54">
        <v>33.9</v>
      </c>
      <c r="C11" s="54">
        <v>32.799999999999997</v>
      </c>
      <c r="D11" s="54">
        <v>33.700000000000003</v>
      </c>
    </row>
    <row r="12" spans="1:19" x14ac:dyDescent="0.2">
      <c r="A12" s="80" t="s">
        <v>22</v>
      </c>
      <c r="B12" s="54">
        <v>35.6</v>
      </c>
      <c r="C12" s="54">
        <v>34.5</v>
      </c>
      <c r="D12" s="54">
        <v>35</v>
      </c>
    </row>
    <row r="13" spans="1:19" x14ac:dyDescent="0.2">
      <c r="A13" s="80" t="s">
        <v>24</v>
      </c>
      <c r="B13" s="54">
        <v>37.6</v>
      </c>
      <c r="C13" s="54">
        <v>36</v>
      </c>
      <c r="D13" s="54">
        <v>37.299999999999997</v>
      </c>
    </row>
    <row r="14" spans="1:19" x14ac:dyDescent="0.2">
      <c r="A14" s="80" t="s">
        <v>73</v>
      </c>
      <c r="B14" s="54">
        <v>38.4</v>
      </c>
      <c r="C14" s="54">
        <v>36.700000000000003</v>
      </c>
      <c r="D14" s="54">
        <v>38.1</v>
      </c>
    </row>
    <row r="15" spans="1:19" x14ac:dyDescent="0.2">
      <c r="A15" s="80" t="s">
        <v>74</v>
      </c>
      <c r="B15" s="54">
        <v>38.299999999999997</v>
      </c>
      <c r="C15" s="54">
        <v>36.5</v>
      </c>
      <c r="D15" s="54">
        <v>38</v>
      </c>
    </row>
    <row r="16" spans="1:19" x14ac:dyDescent="0.2">
      <c r="A16" s="52" t="s">
        <v>78</v>
      </c>
      <c r="B16" s="55">
        <v>39.299999999999997</v>
      </c>
      <c r="C16" s="55">
        <v>37.4</v>
      </c>
      <c r="D16" s="55">
        <v>39</v>
      </c>
    </row>
    <row r="17" spans="1:4" x14ac:dyDescent="0.2">
      <c r="A17" s="52" t="s">
        <v>79</v>
      </c>
      <c r="B17" s="55">
        <v>40.1</v>
      </c>
      <c r="C17" s="55">
        <v>38.9</v>
      </c>
      <c r="D17" s="55">
        <v>40.200000000000003</v>
      </c>
    </row>
    <row r="18" spans="1:4" x14ac:dyDescent="0.2">
      <c r="A18" s="53" t="s">
        <v>163</v>
      </c>
      <c r="B18" s="78">
        <v>41.1</v>
      </c>
      <c r="C18" s="78">
        <v>39.200000000000003</v>
      </c>
      <c r="D18" s="78">
        <v>40.799999999999997</v>
      </c>
    </row>
    <row r="19" spans="1:4" x14ac:dyDescent="0.2">
      <c r="A19" s="17" t="s">
        <v>25</v>
      </c>
      <c r="B19" s="17" t="s">
        <v>39</v>
      </c>
    </row>
    <row r="20" spans="1:4" x14ac:dyDescent="0.2">
      <c r="A20" s="51" t="s">
        <v>27</v>
      </c>
      <c r="B20" s="51" t="s">
        <v>28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/>
  </sheetViews>
  <sheetFormatPr defaultColWidth="9.140625" defaultRowHeight="12.75" x14ac:dyDescent="0.2"/>
  <cols>
    <col min="1" max="1" width="70.7109375" style="4" customWidth="1"/>
    <col min="2" max="16384" width="9.140625" style="4"/>
  </cols>
  <sheetData>
    <row r="1" spans="1:17" x14ac:dyDescent="0.2">
      <c r="A1" s="56" t="s">
        <v>142</v>
      </c>
      <c r="B1" s="106" t="s">
        <v>223</v>
      </c>
      <c r="C1" s="107"/>
      <c r="D1" s="10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3"/>
    </row>
    <row r="3" spans="1:17" x14ac:dyDescent="0.2">
      <c r="A3" s="90" t="s">
        <v>143</v>
      </c>
      <c r="B3" s="88" t="s">
        <v>144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7" x14ac:dyDescent="0.2">
      <c r="A4" s="90"/>
      <c r="B4" s="78" t="s">
        <v>18</v>
      </c>
      <c r="C4" s="78" t="s">
        <v>19</v>
      </c>
      <c r="D4" s="78" t="s">
        <v>20</v>
      </c>
      <c r="E4" s="78" t="s">
        <v>21</v>
      </c>
      <c r="F4" s="78" t="s">
        <v>22</v>
      </c>
      <c r="G4" s="78" t="s">
        <v>23</v>
      </c>
      <c r="H4" s="78" t="s">
        <v>24</v>
      </c>
      <c r="I4" s="78" t="s">
        <v>73</v>
      </c>
      <c r="J4" s="78" t="s">
        <v>74</v>
      </c>
      <c r="K4" s="53" t="s">
        <v>78</v>
      </c>
      <c r="L4" s="53" t="s">
        <v>79</v>
      </c>
      <c r="M4" s="78" t="s">
        <v>163</v>
      </c>
    </row>
    <row r="5" spans="1:17" ht="25.5" x14ac:dyDescent="0.2">
      <c r="A5" s="57" t="s">
        <v>145</v>
      </c>
      <c r="B5" s="58">
        <v>16</v>
      </c>
      <c r="C5" s="58">
        <v>16</v>
      </c>
      <c r="D5" s="58">
        <v>16.100000000000001</v>
      </c>
      <c r="E5" s="58">
        <v>16.100000000000001</v>
      </c>
      <c r="F5" s="58">
        <v>16.100000000000001</v>
      </c>
      <c r="G5" s="58">
        <v>16.100000000000001</v>
      </c>
      <c r="H5" s="58">
        <v>16</v>
      </c>
      <c r="I5" s="58">
        <v>15.9</v>
      </c>
      <c r="J5" s="58">
        <v>15.9</v>
      </c>
      <c r="K5" s="58">
        <v>15.9</v>
      </c>
      <c r="L5" s="58">
        <v>16.100000000000001</v>
      </c>
      <c r="M5" s="81">
        <v>15.9</v>
      </c>
    </row>
    <row r="6" spans="1:17" ht="25.5" x14ac:dyDescent="0.2">
      <c r="A6" s="6" t="s">
        <v>146</v>
      </c>
      <c r="B6" s="58">
        <v>20.100000000000001</v>
      </c>
      <c r="C6" s="58">
        <v>20.100000000000001</v>
      </c>
      <c r="D6" s="58">
        <v>20.2</v>
      </c>
      <c r="E6" s="58">
        <v>20</v>
      </c>
      <c r="F6" s="58">
        <v>20.100000000000001</v>
      </c>
      <c r="G6" s="58">
        <v>19.8</v>
      </c>
      <c r="H6" s="58">
        <v>20.3</v>
      </c>
      <c r="I6" s="58">
        <v>20.100000000000001</v>
      </c>
      <c r="J6" s="58">
        <v>20.100000000000001</v>
      </c>
      <c r="K6" s="58">
        <v>20.2</v>
      </c>
      <c r="L6" s="58">
        <v>20.100000000000001</v>
      </c>
      <c r="M6" s="81">
        <v>20.100000000000001</v>
      </c>
    </row>
    <row r="7" spans="1:17" ht="25.5" x14ac:dyDescent="0.2">
      <c r="A7" s="6" t="s">
        <v>147</v>
      </c>
      <c r="B7" s="58">
        <v>21.2</v>
      </c>
      <c r="C7" s="58">
        <v>21.2</v>
      </c>
      <c r="D7" s="58">
        <v>21.3</v>
      </c>
      <c r="E7" s="58">
        <v>21.1</v>
      </c>
      <c r="F7" s="58">
        <v>21</v>
      </c>
      <c r="G7" s="58">
        <v>21.3</v>
      </c>
      <c r="H7" s="58">
        <v>21.5</v>
      </c>
      <c r="I7" s="58">
        <v>21.2</v>
      </c>
      <c r="J7" s="58">
        <v>21.1</v>
      </c>
      <c r="K7" s="58">
        <v>21.1</v>
      </c>
      <c r="L7" s="58">
        <v>20.7</v>
      </c>
      <c r="M7" s="81">
        <v>20.7</v>
      </c>
    </row>
    <row r="8" spans="1:17" ht="25.5" x14ac:dyDescent="0.2">
      <c r="A8" s="6" t="s">
        <v>148</v>
      </c>
      <c r="B8" s="58">
        <v>26.2</v>
      </c>
      <c r="C8" s="58">
        <v>26.3</v>
      </c>
      <c r="D8" s="58">
        <v>26.4</v>
      </c>
      <c r="E8" s="58">
        <v>34</v>
      </c>
      <c r="F8" s="58">
        <v>26.7</v>
      </c>
      <c r="G8" s="58">
        <v>26.6</v>
      </c>
      <c r="H8" s="58">
        <v>26.7</v>
      </c>
      <c r="I8" s="58">
        <v>26.8</v>
      </c>
      <c r="J8" s="58">
        <v>26.9</v>
      </c>
      <c r="K8" s="58">
        <v>26.4</v>
      </c>
      <c r="L8" s="58">
        <v>27.3</v>
      </c>
      <c r="M8" s="81">
        <v>27.1</v>
      </c>
    </row>
    <row r="9" spans="1:17" ht="25.5" customHeight="1" x14ac:dyDescent="0.2">
      <c r="A9" s="6" t="s">
        <v>149</v>
      </c>
      <c r="B9" s="58">
        <v>10.199999999999999</v>
      </c>
      <c r="C9" s="58">
        <v>10.3</v>
      </c>
      <c r="D9" s="58">
        <v>10.3</v>
      </c>
      <c r="E9" s="58">
        <v>17.100000000000001</v>
      </c>
      <c r="F9" s="58">
        <v>10.6</v>
      </c>
      <c r="G9" s="58">
        <v>10.6</v>
      </c>
      <c r="H9" s="58">
        <v>10.7</v>
      </c>
      <c r="I9" s="58">
        <v>11.1</v>
      </c>
      <c r="J9" s="58">
        <v>11.1</v>
      </c>
      <c r="K9" s="58">
        <v>10.7</v>
      </c>
      <c r="L9" s="58">
        <v>11.2</v>
      </c>
      <c r="M9" s="81">
        <v>11.2</v>
      </c>
    </row>
    <row r="10" spans="1:17" x14ac:dyDescent="0.2">
      <c r="A10" s="10"/>
    </row>
    <row r="11" spans="1:17" x14ac:dyDescent="0.2">
      <c r="A11" s="36" t="s">
        <v>150</v>
      </c>
    </row>
    <row r="12" spans="1:17" x14ac:dyDescent="0.2">
      <c r="A12" s="59" t="s">
        <v>151</v>
      </c>
    </row>
  </sheetData>
  <mergeCells count="2">
    <mergeCell ref="B3:L3"/>
    <mergeCell ref="A3:A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8" zoomScaleNormal="98" workbookViewId="0"/>
  </sheetViews>
  <sheetFormatPr defaultColWidth="9.140625" defaultRowHeight="12.75" x14ac:dyDescent="0.2"/>
  <cols>
    <col min="1" max="1" width="70.7109375" style="4" customWidth="1"/>
    <col min="2" max="16384" width="9.140625" style="4"/>
  </cols>
  <sheetData>
    <row r="1" spans="1:16" x14ac:dyDescent="0.2">
      <c r="A1" s="56" t="s">
        <v>152</v>
      </c>
      <c r="B1" s="102" t="s">
        <v>222</v>
      </c>
      <c r="C1" s="1"/>
      <c r="D1" s="1"/>
      <c r="E1" s="1"/>
      <c r="F1" s="1"/>
      <c r="G1" s="105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6"/>
      <c r="B2" s="3"/>
    </row>
    <row r="3" spans="1:16" x14ac:dyDescent="0.2">
      <c r="A3" s="90" t="s">
        <v>153</v>
      </c>
      <c r="B3" s="97" t="s">
        <v>154</v>
      </c>
      <c r="C3" s="97"/>
      <c r="D3" s="97"/>
      <c r="E3" s="97"/>
      <c r="F3" s="97"/>
      <c r="G3" s="97"/>
      <c r="H3" s="97"/>
      <c r="I3" s="97"/>
      <c r="J3" s="97"/>
      <c r="K3" s="97"/>
    </row>
    <row r="4" spans="1:16" x14ac:dyDescent="0.2">
      <c r="A4" s="90"/>
      <c r="B4" s="77" t="s">
        <v>19</v>
      </c>
      <c r="C4" s="77" t="s">
        <v>20</v>
      </c>
      <c r="D4" s="77" t="s">
        <v>21</v>
      </c>
      <c r="E4" s="77" t="s">
        <v>22</v>
      </c>
      <c r="F4" s="77" t="s">
        <v>23</v>
      </c>
      <c r="G4" s="77" t="s">
        <v>24</v>
      </c>
      <c r="H4" s="77" t="s">
        <v>73</v>
      </c>
      <c r="I4" s="77" t="s">
        <v>74</v>
      </c>
      <c r="J4" s="61" t="s">
        <v>78</v>
      </c>
      <c r="K4" s="61" t="s">
        <v>79</v>
      </c>
      <c r="L4" s="77" t="s">
        <v>163</v>
      </c>
    </row>
    <row r="5" spans="1:16" ht="25.5" x14ac:dyDescent="0.2">
      <c r="A5" s="6" t="s">
        <v>155</v>
      </c>
      <c r="B5" s="81">
        <v>16.3</v>
      </c>
      <c r="C5" s="81">
        <v>16.3</v>
      </c>
      <c r="D5" s="81">
        <v>16.7</v>
      </c>
      <c r="E5" s="81">
        <v>14.9</v>
      </c>
      <c r="F5" s="81">
        <v>16.2</v>
      </c>
      <c r="G5" s="70">
        <v>16</v>
      </c>
      <c r="H5" s="81">
        <v>16.3</v>
      </c>
      <c r="I5" s="81">
        <v>16</v>
      </c>
      <c r="J5" s="81">
        <v>15.9</v>
      </c>
      <c r="K5" s="81">
        <v>16</v>
      </c>
      <c r="L5" s="78">
        <v>15.7</v>
      </c>
    </row>
    <row r="6" spans="1:16" ht="25.5" x14ac:dyDescent="0.2">
      <c r="A6" s="6" t="s">
        <v>156</v>
      </c>
      <c r="B6" s="81">
        <v>16.399999999999999</v>
      </c>
      <c r="C6" s="81">
        <v>16.5</v>
      </c>
      <c r="D6" s="81">
        <v>16.2</v>
      </c>
      <c r="E6" s="81">
        <v>16.5</v>
      </c>
      <c r="F6" s="81">
        <v>16.3</v>
      </c>
      <c r="G6" s="70">
        <v>16.2</v>
      </c>
      <c r="H6" s="81">
        <v>16.399999999999999</v>
      </c>
      <c r="I6" s="81">
        <v>16.2</v>
      </c>
      <c r="J6" s="81">
        <v>16.100000000000001</v>
      </c>
      <c r="K6" s="81">
        <v>16.100000000000001</v>
      </c>
      <c r="L6" s="78">
        <v>16.100000000000001</v>
      </c>
    </row>
    <row r="7" spans="1:16" ht="25.5" x14ac:dyDescent="0.2">
      <c r="A7" s="6" t="s">
        <v>157</v>
      </c>
      <c r="B7" s="81">
        <v>22.1</v>
      </c>
      <c r="C7" s="81">
        <v>22</v>
      </c>
      <c r="D7" s="81">
        <v>21.4</v>
      </c>
      <c r="E7" s="81">
        <v>19.2</v>
      </c>
      <c r="F7" s="81">
        <v>22.2</v>
      </c>
      <c r="G7" s="70">
        <v>21.4</v>
      </c>
      <c r="H7" s="81">
        <v>22.3</v>
      </c>
      <c r="I7" s="81">
        <v>22</v>
      </c>
      <c r="J7" s="81">
        <v>21.7</v>
      </c>
      <c r="K7" s="81">
        <v>22.8</v>
      </c>
      <c r="L7" s="78">
        <v>23.2</v>
      </c>
    </row>
    <row r="8" spans="1:16" ht="25.5" customHeight="1" x14ac:dyDescent="0.2">
      <c r="A8" s="71" t="s">
        <v>158</v>
      </c>
      <c r="B8" s="81">
        <v>5.8</v>
      </c>
      <c r="C8" s="81">
        <v>5.7</v>
      </c>
      <c r="D8" s="81">
        <v>4.7</v>
      </c>
      <c r="E8" s="81">
        <v>4.3</v>
      </c>
      <c r="F8" s="81">
        <v>5.9</v>
      </c>
      <c r="G8" s="70">
        <v>5.4</v>
      </c>
      <c r="H8" s="81">
        <v>6.3</v>
      </c>
      <c r="I8" s="81">
        <v>6.4</v>
      </c>
      <c r="J8" s="81">
        <v>6.5</v>
      </c>
      <c r="K8" s="81">
        <v>7.3</v>
      </c>
      <c r="L8" s="78">
        <v>7.5</v>
      </c>
    </row>
    <row r="9" spans="1:16" x14ac:dyDescent="0.2">
      <c r="A9" s="10"/>
    </row>
    <row r="10" spans="1:16" x14ac:dyDescent="0.2">
      <c r="A10" s="59" t="s">
        <v>159</v>
      </c>
      <c r="B10" s="10"/>
    </row>
    <row r="11" spans="1:16" x14ac:dyDescent="0.2">
      <c r="A11" s="59" t="s">
        <v>151</v>
      </c>
      <c r="B11" s="10"/>
    </row>
  </sheetData>
  <mergeCells count="2">
    <mergeCell ref="B3:K3"/>
    <mergeCell ref="A3:A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/>
  </sheetViews>
  <sheetFormatPr defaultColWidth="9.140625" defaultRowHeight="12.75" x14ac:dyDescent="0.2"/>
  <cols>
    <col min="1" max="1" width="45.7109375" style="4" customWidth="1"/>
    <col min="2" max="16384" width="9.140625" style="4"/>
  </cols>
  <sheetData>
    <row r="1" spans="1:23" x14ac:dyDescent="0.2">
      <c r="A1" s="56" t="s">
        <v>162</v>
      </c>
      <c r="B1" s="102" t="s">
        <v>213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56"/>
      <c r="B2" s="3"/>
    </row>
    <row r="3" spans="1:23" x14ac:dyDescent="0.2">
      <c r="A3" s="60"/>
      <c r="B3" s="98" t="s">
        <v>154</v>
      </c>
      <c r="C3" s="98"/>
      <c r="D3" s="98"/>
      <c r="E3" s="98"/>
      <c r="F3" s="98"/>
      <c r="G3" s="98"/>
      <c r="H3" s="98"/>
      <c r="I3" s="98"/>
      <c r="J3" s="98"/>
      <c r="K3" s="98"/>
    </row>
    <row r="4" spans="1:23" x14ac:dyDescent="0.2">
      <c r="B4" s="78" t="s">
        <v>19</v>
      </c>
      <c r="C4" s="78" t="s">
        <v>20</v>
      </c>
      <c r="D4" s="78" t="s">
        <v>21</v>
      </c>
      <c r="E4" s="78" t="s">
        <v>22</v>
      </c>
      <c r="F4" s="78" t="s">
        <v>23</v>
      </c>
      <c r="G4" s="78" t="s">
        <v>24</v>
      </c>
      <c r="H4" s="78" t="s">
        <v>73</v>
      </c>
      <c r="I4" s="78" t="s">
        <v>74</v>
      </c>
      <c r="J4" s="53" t="s">
        <v>78</v>
      </c>
      <c r="K4" s="53" t="s">
        <v>79</v>
      </c>
      <c r="L4" s="78" t="s">
        <v>163</v>
      </c>
    </row>
    <row r="5" spans="1:23" ht="25.5" x14ac:dyDescent="0.2">
      <c r="A5" s="6" t="s">
        <v>160</v>
      </c>
      <c r="B5" s="62">
        <v>0.59699999999999998</v>
      </c>
      <c r="C5" s="62">
        <v>0.56100000000000005</v>
      </c>
      <c r="D5" s="62">
        <v>0.57899999999999996</v>
      </c>
      <c r="E5" s="62">
        <v>0.47499999999999998</v>
      </c>
      <c r="F5" s="62">
        <v>0.57799999999999996</v>
      </c>
      <c r="G5" s="63">
        <v>0.55700000000000005</v>
      </c>
      <c r="H5" s="62">
        <v>0.54500000000000004</v>
      </c>
      <c r="I5" s="62">
        <v>0.53100000000000003</v>
      </c>
      <c r="J5" s="62">
        <v>0.38300000000000001</v>
      </c>
      <c r="K5" s="62">
        <v>0.37200000000000005</v>
      </c>
      <c r="L5" s="75">
        <v>0.34599999999999997</v>
      </c>
    </row>
    <row r="6" spans="1:23" ht="25.5" x14ac:dyDescent="0.2">
      <c r="A6" s="6" t="s">
        <v>161</v>
      </c>
      <c r="B6" s="62">
        <v>2.7E-2</v>
      </c>
      <c r="C6" s="62">
        <v>2.1999999999999999E-2</v>
      </c>
      <c r="D6" s="62">
        <v>1.7999999999999999E-2</v>
      </c>
      <c r="E6" s="62">
        <v>2.1000000000000001E-2</v>
      </c>
      <c r="F6" s="62">
        <v>2.3E-2</v>
      </c>
      <c r="G6" s="63">
        <v>0.02</v>
      </c>
      <c r="H6" s="62">
        <v>1.9E-2</v>
      </c>
      <c r="I6" s="62">
        <v>2.1999999999999999E-2</v>
      </c>
      <c r="J6" s="62">
        <v>2.4E-2</v>
      </c>
      <c r="K6" s="62">
        <v>2.8999999999999998E-2</v>
      </c>
      <c r="L6" s="75">
        <v>2.4E-2</v>
      </c>
    </row>
    <row r="7" spans="1:23" x14ac:dyDescent="0.2">
      <c r="A7" s="10"/>
    </row>
    <row r="8" spans="1:23" x14ac:dyDescent="0.2">
      <c r="A8" s="10"/>
    </row>
    <row r="9" spans="1:23" x14ac:dyDescent="0.2">
      <c r="A9" s="59" t="s">
        <v>150</v>
      </c>
    </row>
    <row r="10" spans="1:23" x14ac:dyDescent="0.2">
      <c r="A10" s="59" t="s">
        <v>151</v>
      </c>
      <c r="B10" s="10"/>
      <c r="D10" s="10"/>
    </row>
    <row r="11" spans="1:23" x14ac:dyDescent="0.2">
      <c r="B11" s="10"/>
      <c r="D11" s="10"/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Ivan Cerovečki</cp:lastModifiedBy>
  <cp:lastPrinted>2021-10-27T13:12:34Z</cp:lastPrinted>
  <dcterms:created xsi:type="dcterms:W3CDTF">2018-05-01T18:49:29Z</dcterms:created>
  <dcterms:modified xsi:type="dcterms:W3CDTF">2023-08-10T16:02:28Z</dcterms:modified>
</cp:coreProperties>
</file>