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598\Desktop\Objedinjena 2023\"/>
    </mc:Choice>
  </mc:AlternateContent>
  <xr:revisionPtr revIDLastSave="0" documentId="13_ncr:1_{4D46A8E6-ABDC-4C02-B694-F2345DA1F949}" xr6:coauthVersionLast="37" xr6:coauthVersionMax="47" xr10:uidLastSave="{00000000-0000-0000-0000-000000000000}"/>
  <bookViews>
    <workbookView xWindow="0" yWindow="0" windowWidth="19200" windowHeight="6240" xr2:uid="{CD6A2BA6-1435-48D5-A3A9-F07BCE651CEE}"/>
  </bookViews>
  <sheets>
    <sheet name="Grupa 15" sheetId="1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1" l="1"/>
  <c r="M10" i="11"/>
  <c r="M12" i="11"/>
  <c r="M28" i="11"/>
  <c r="M30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K8" i="11"/>
  <c r="K9" i="11"/>
  <c r="M9" i="11" s="1"/>
  <c r="K10" i="11"/>
  <c r="K11" i="11"/>
  <c r="M11" i="11" s="1"/>
  <c r="K12" i="11"/>
  <c r="K13" i="11"/>
  <c r="M13" i="11" s="1"/>
  <c r="K14" i="11"/>
  <c r="M14" i="11" s="1"/>
  <c r="K15" i="11"/>
  <c r="M15" i="11" s="1"/>
  <c r="K16" i="11"/>
  <c r="M16" i="11" s="1"/>
  <c r="K17" i="11"/>
  <c r="M17" i="11" s="1"/>
  <c r="K18" i="11"/>
  <c r="M18" i="11" s="1"/>
  <c r="K19" i="11"/>
  <c r="M19" i="11" s="1"/>
  <c r="K20" i="11"/>
  <c r="M20" i="11" s="1"/>
  <c r="K21" i="11"/>
  <c r="M21" i="11" s="1"/>
  <c r="K22" i="11"/>
  <c r="M22" i="11" s="1"/>
  <c r="K23" i="11"/>
  <c r="M23" i="11" s="1"/>
  <c r="K24" i="11"/>
  <c r="M24" i="11" s="1"/>
  <c r="K25" i="11"/>
  <c r="M25" i="11" s="1"/>
  <c r="K26" i="11"/>
  <c r="M26" i="11" s="1"/>
  <c r="K27" i="11"/>
  <c r="M27" i="11" s="1"/>
  <c r="K28" i="11"/>
  <c r="K29" i="11"/>
  <c r="M29" i="11" s="1"/>
  <c r="K30" i="11"/>
  <c r="I29" i="11"/>
  <c r="L29" i="11" s="1"/>
  <c r="I18" i="11"/>
  <c r="L18" i="11" s="1"/>
  <c r="I13" i="11"/>
  <c r="L13" i="11" s="1"/>
  <c r="I10" i="11"/>
  <c r="L10" i="11" s="1"/>
  <c r="L28" i="11"/>
  <c r="K7" i="11"/>
  <c r="M7" i="11" s="1"/>
  <c r="J7" i="11"/>
  <c r="I7" i="11"/>
  <c r="L7" i="11" s="1"/>
  <c r="I8" i="11"/>
  <c r="L8" i="11" s="1"/>
  <c r="I9" i="11"/>
  <c r="L9" i="11" s="1"/>
  <c r="I12" i="11"/>
  <c r="L12" i="11" s="1"/>
  <c r="I14" i="11"/>
  <c r="L14" i="11" s="1"/>
  <c r="I15" i="11"/>
  <c r="L15" i="11" s="1"/>
  <c r="I16" i="11"/>
  <c r="L16" i="11" s="1"/>
  <c r="I17" i="11"/>
  <c r="L17" i="11" s="1"/>
  <c r="I19" i="11"/>
  <c r="L19" i="11" s="1"/>
  <c r="I20" i="11"/>
  <c r="L20" i="11" s="1"/>
  <c r="I22" i="11"/>
  <c r="L22" i="11" s="1"/>
  <c r="I23" i="11"/>
  <c r="L23" i="11" s="1"/>
  <c r="I24" i="11"/>
  <c r="L24" i="11" s="1"/>
  <c r="I25" i="11"/>
  <c r="L25" i="11" s="1"/>
  <c r="I26" i="11"/>
  <c r="L26" i="11" s="1"/>
  <c r="I27" i="11"/>
  <c r="L27" i="11" s="1"/>
  <c r="I28" i="11"/>
  <c r="I30" i="11"/>
  <c r="L30" i="11" s="1"/>
  <c r="M31" i="11" l="1"/>
  <c r="M33" i="11" s="1"/>
  <c r="M32" i="11" s="1"/>
  <c r="I21" i="11"/>
  <c r="L21" i="11" s="1"/>
  <c r="I11" i="11"/>
  <c r="L11" i="11" s="1"/>
</calcChain>
</file>

<file path=xl/sharedStrings.xml><?xml version="1.0" encoding="utf-8"?>
<sst xmlns="http://schemas.openxmlformats.org/spreadsheetml/2006/main" count="116" uniqueCount="49">
  <si>
    <t>Jedinica mjere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</si>
  <si>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</si>
  <si>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</si>
  <si>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</si>
  <si>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</si>
  <si>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</si>
  <si>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</si>
  <si>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</si>
  <si>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</si>
  <si>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</si>
  <si>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</si>
  <si>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</si>
  <si>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</si>
  <si>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Evidencijski broj nabave: EVV-ZN 02/23
</t>
  </si>
  <si>
    <t>OPREMA I SREDSTVA ZA ČIŠĆENJE I ODRŽAVANJE  ZA POTREBE ZRAVSTVENIH USTANOVA U RH</t>
  </si>
  <si>
    <t>Okvirne potrebe za 2 godinG</t>
  </si>
  <si>
    <t>Ukupan iznos bez PDV-a</t>
  </si>
  <si>
    <t>Ukupan iznos PDV-a</t>
  </si>
  <si>
    <t>Ukupan iznos sa PDV-om</t>
  </si>
  <si>
    <t>Grupa 15 :Profesionalna oprema i pribor za čišćenje i dezinfekciju površina</t>
  </si>
  <si>
    <t>Teleskopska palica za mop od eloksiranog aluminija, minimalnog promjera vanjske cijevi 25 mm, s dva ergonomska rukohvata od polipropilena ili poliamida, prilagodljive dužine u rasponu od min. 100 do max. 200 cm. Mogućnost kodiranja bojom: plava, crvena, žuta, zelena, bijela. Ponuđeni proizvod mora biti sukladan primjeni uz pribor opisan pod stavkama 3,4,5,19 i 20.</t>
  </si>
  <si>
    <t>kom</t>
  </si>
  <si>
    <t xml:space="preserve">Palica za mop od eloksiranog aluminija, dužine min. 140 cm, s polipropilenskim ili poliamidnim rukohvatom u bojama za kodiranje područja primjene: plava, crvena, žuta, zelena, bijela. Ponuđeni proizvod mora biti sukladan primjeni uz pribor opisan pod stavkama 3,4,5,19 i 20.
</t>
  </si>
  <si>
    <t>Preklopna ploča za fiksacijski ravni mop, izrađena od poliamida i armirana staklenim vlaknima, dužine min. 40cm, s mehanizmom za prihvat pričvrsnica mopa. Ponuđeni proizvod mora biti sukladan primjeni uz pribor opisan pod stavkama: 1,2,7 i 11.</t>
  </si>
  <si>
    <t>Preklopna ploča za impregnacijski ravni mop, izrađena od poliamida i armirana staklenim vlaknima, dužine min. 40cm, s utorima i mehanizmom za pridržavanje mopa prilikom odizanja s poda. Ponuđeni proizvod mora biti sukladan primjeni uz pribor opisan pod stavkama: 1,2,9, 12 i 15.</t>
  </si>
  <si>
    <t>Preklopna ploča za ravni mop, izrađena od poliamida i armirana staklenim vlaknima, dužine min. 40cm, s mehanizmom za prihvat klinastih pričvrsnica mopa koje omogućavaju postavljanje i skidanje mopa bez kontakta s rukama. Ponuđeni proizvod mora biti sukladan primjeni uz pribor opisan pod stavkama: 1,2,10 i 13.</t>
  </si>
  <si>
    <t>Preklopna ploča za ravni mop, izrađena od polipropilena, dužine 40 cm, s 2 metalna gumba za prihvat mopa ,magnetni mehanizam za učvršćivanje i preklapanje ploče. Ponuđeni proizvod mora biti sukladan primjeni uz pribor opisan pod stavkama: 1,2 i 14.</t>
  </si>
  <si>
    <t>Sustav za higijensko prikupljanje otpada s okvirom za vreću i podnim brisačem, rubovi s gumenim lamelama, pomična ergonomska ručka za okvir vreće, mogućnost primjene vreća različitih dimenzija.</t>
  </si>
  <si>
    <t>Ravni mop za čišćenje i dezinfekciju podova metodom namakanja, izrađen od kombinacije pamučnih vlakana i sintetičkih mikrofilamenata (mikrofibre) s poliesterskim pozadinskim ojačanjem i pričvrsnicama za ploču mopa. Standardne dužine od 40 cm, težine minimalno 150 g, periv na 90°C. Mogućnost kodiranja područja primjene bojom: plava, crvena, žuta, zelena, bijela. Ponuđeni proizvod mora biti sukladan primjeni uz pribor opisan pod stavkom 3.</t>
  </si>
  <si>
    <t>Ravni mop za čišćenje i dezinfekciju podova metodom impregnacije, izrađen od kombinacije pamučnih vlakana i sintetičkih mikrofilamenata (mikrofibre) s poliesterskim pozadinskim ojačanjem i utorima za ploču mopa. Standardne dužine od 40 cm, težine minimalno 150 g, periv na 90°C. Mogućnost kodiranja područja primjene bojom: plava, crvena, žuta, zelena, bijela. Ponuđeni proizvod mora biti sukladan primjeni uz pribor opisan pod stavkom 4.</t>
  </si>
  <si>
    <t>Ravni mop za čišćenje i dezinfekciju podova metodom impregnacije ili namakanja, izrađen od kombinacije pamučnih vlakana i sintetičkih mikrofilamenata (mikrofibre) s poliesterskim pozadinskim ojačanjem i klinastim pričvrsnicama za ploču mopa. Standardne dužine od 40 cm, težine minimalno 150 g, periv na 900C. Mogućnost kodiranja područja primjene bojom: plava, crvena, žuta, zelena, bijela. Ponuđeni proizvod mora biti sukladan primjeni uz pribor opisan pod stavkom 5.</t>
  </si>
  <si>
    <t>Ravni mop za čišćenje i dezinfekciju podova metodom  namakanja, izrađen od sintetičkih mikrofilamenata (mikrofibre) s poliesterskim pozadinskim ojačanjem i  pričvrsnicama za ploču mopa. Standardne dužine od 40 cm, težine minimalno 90 g, periv na 90°C. Mogućnost kodiranja područja primjene bojom: plava, crvena, žuta, zelena, bijela. Ponuđeni proizvod mora biti sukladan primjeni uz pribor opisan pod stavkom 3.</t>
  </si>
  <si>
    <t>Ravni mop za čišćenje i dezinfekciju podova metodom impregnacije, izrađen od sintetičkih mikrofilamenata (mikrofibre) s poliesterskim pozadinskim ojačanjem i utorima za ploču mopa. Standardne dužine od 40 cm, težine minimalno 90g, periv na 90°C. Mogućnost kodiranja područja primjene bojom: plava, crvena, žuta, zelena, bijela. Ponuđeni proizvod mora biti sukladan primjeni uz pribor opisan pod stavkom 4.</t>
  </si>
  <si>
    <t>Ravni mop za čišćenje i dezinfekciju podova metodom impregnacije ili namakanja, izrađen od sintetičkih mikrofilamenata (mikrofibre) s poliesterskim pozadinskim ojačanjem i klinastim pričvrsnicama za ploču mopa. Standardne dužine od 40 cm, težine minimalno 90g, periv na 90°C. Mogućnost kodiranja područja primjene bojom: plava, crvena, žuta, zelena, bijela. Ponuđeni proizvod mora biti sukladan primjeni uz pribor opisan pod stavkom 5.</t>
  </si>
  <si>
    <t>Ravni mop za čišćenje i dezinfekciju podova metodom impregnacije ili namakanja, izrađen od sintetičkih mikrofilamenata (mikrofibre) s poliesterskim pozadinskim ojačanjem i silikonskim pričvrsnicama za gumbe na ploči. Standardne dužine od 40 cm, težine minimalno 90g, periv na 900C. Mogućnost kodiranja područja primjene bojom: plava, crvena, žuta, zelena, bijela. Ponuđeni proizvod mora biti sukladan primjeni uz pribor opisan pod stavkom 6.</t>
  </si>
  <si>
    <t xml:space="preserve">Jednokratni mop od netkanog materijala, višeslojni, gustoće min. 160 g/m2, s utorima, za ploču mopa, standardne dužine od 40 cm. Ponuđeni proizvod mora biti sukladan primjeni uz pribor opisan pod stavkom 4.
</t>
  </si>
  <si>
    <t>Periva vreća za mopove, zapremine min. 70L, izrađena od stabiliziranog poliestera. Ponuđeni proizvod mora biti sukladan primjeni uz pribor opisan pod stavkama: 8,9,10,11,12,13 i 14.</t>
  </si>
  <si>
    <t>Brisač za čišćenje i dezinfekciju kontaktnih površina od poliestera i poliamida, min. 220 g/m2, upojne moći min. 400%, dimenzija min. 38x38 cm, periv na 900C, plavi. Ponuđeni proizvod mora biti sukladan primjeni uz pribor opisan pod stavkom 23.</t>
  </si>
  <si>
    <t>Brisač za čišćenje i dezinfekciju kontaktnih površina od poliestera i poliamida, min. 220 g/m2, upojne moći min. 400%, dimenzija min. 38x38 cm, periv na 900C, crveni. Ponuđeni proizvod mora biti sukladan primjeni uz pribor opisan pod stavkom 23.</t>
  </si>
  <si>
    <t>Brisač za čišćenje i dezinfekciju kontaktnih površina od poliestera i poliamida, min. 220 g/m2, upojne moći min. 400%, dimenzija min. 38x38 cm, periv na 900C, žuti. Ponuđeni proizvod mora biti sukladan primjeni uz pribor opisan pod stavkom 23.</t>
  </si>
  <si>
    <t>Brisač za čišćenje i dezinfekciju kontaktnih površina od poliestera i poliamida, min. 220 g/m2, upojne moći min. 400%, dimenzija min. 38x38 cm, periv na 90°C, zeleni. Ponuđeni proizvod mora biti sukladan primjeni uz pribor opisan pod stavkom 23.</t>
  </si>
  <si>
    <t>Brisač za čišćenje i dezinfekciju kontaktnih površina od poliestera i poliamida, min. 220 g/m2, upojne moći min. 400%, dimenzija min. 38x38 cm, periv na 900C, bijeli. Ponuđeni proizvod mora biti sukladan primjeni uz pribor opisan pod stavkom 23.</t>
  </si>
  <si>
    <t>Okrugla četka za skidanje paučine s sintetičkim vlaknima dužine min. 10 cm, s nastavkom za postavljanje na palicu ili teleskop. Ponuđeni proizvod mora biti sukladan primjeni uz pribor opisan pod stavkom 1 i 2.</t>
  </si>
  <si>
    <t>Okretna ploča za vlažno prebrisavanje vodoravnih površina iznad razine poda, dimenzija min. 10 x 50 cm, s univerzalnim nastavkom za postavljanje na palicu ili teleskop. Ponuđeni proizvod mora biti sukladan primjeni uz pribor opisan pod stavkama: 1,2,14,17,18,19,20 i 21.</t>
  </si>
  <si>
    <t>Završni nastavak za palicu. Ponuđeni proizvod mora biti sukladan sa stavkom 1., 2., 22., i 23.</t>
  </si>
  <si>
    <t>TTS Cleaning, Italija</t>
  </si>
  <si>
    <t>prospekt, stranica 1.</t>
  </si>
  <si>
    <t>TWT Tools, Italija</t>
  </si>
  <si>
    <t>Ecolab, Njemačka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</si>
</sst>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333399"/>
      <name val="Times New Roman"/>
      <family val="2"/>
      <charset val="238"/>
    </font>
    <font>
      <sz val="10"/>
      <color rgb="FF000000"/>
      <name val="Calibri"/>
      <family val="2"/>
      <charset val="1"/>
    </font>
    <font>
      <sz val="10"/>
      <name val="Calibri"/>
      <family val="2"/>
      <charset val="238"/>
    </font>
    <font>
      <sz val="10"/>
      <name val="Calibri"/>
      <family val="2"/>
      <charset val="1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8" fillId="3" borderId="2" applyAlignment="0" applyProtection="0"/>
  </cellStyleXfs>
  <cellXfs count="30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/>
    <xf numFmtId="2" fontId="0" fillId="0" borderId="1" xfId="0" applyNumberFormat="1" applyBorder="1"/>
    <xf numFmtId="2" fontId="0" fillId="0" borderId="3" xfId="0" applyNumberFormat="1" applyBorder="1"/>
    <xf numFmtId="2" fontId="0" fillId="0" borderId="1" xfId="0" applyNumberFormat="1" applyFill="1" applyBorder="1"/>
    <xf numFmtId="2" fontId="0" fillId="0" borderId="5" xfId="0" applyNumberFormat="1" applyFill="1" applyBorder="1"/>
    <xf numFmtId="2" fontId="13" fillId="0" borderId="1" xfId="0" applyNumberFormat="1" applyFont="1" applyFill="1" applyBorder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5">
    <cellStyle name="Normal 5" xfId="1" xr:uid="{13A76897-F436-473D-B445-43FA492951A9}"/>
    <cellStyle name="Normalno" xfId="0" builtinId="0"/>
    <cellStyle name="Normalno 2" xfId="2" xr:uid="{6E2FF6B5-C7C3-4B06-ABCC-79D2A3A061E3}"/>
    <cellStyle name="Normalno 5" xfId="3" xr:uid="{F22B07A0-3CD2-4589-A329-AA8E7E2F5190}"/>
    <cellStyle name="TableStyleLight1" xfId="4" xr:uid="{EA49B0CD-9689-427E-BDC7-FC9D85E90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1B97-5554-49C8-9399-CD73E9DE2937}">
  <dimension ref="A1:M33"/>
  <sheetViews>
    <sheetView tabSelected="1" topLeftCell="C28" workbookViewId="0">
      <selection activeCell="G19" sqref="G19"/>
    </sheetView>
  </sheetViews>
  <sheetFormatPr defaultRowHeight="14.5" x14ac:dyDescent="0.35"/>
  <cols>
    <col min="1" max="1" width="6.453125" customWidth="1"/>
    <col min="2" max="2" width="40.1796875" customWidth="1"/>
    <col min="4" max="4" width="11.26953125" customWidth="1"/>
    <col min="5" max="5" width="16.26953125" customWidth="1"/>
    <col min="6" max="6" width="36.54296875" customWidth="1"/>
    <col min="7" max="7" width="8.7265625" style="22"/>
    <col min="10" max="10" width="11" customWidth="1"/>
    <col min="11" max="11" width="11.54296875" customWidth="1"/>
    <col min="12" max="12" width="10.81640625" customWidth="1"/>
    <col min="13" max="13" width="12.1796875" customWidth="1"/>
  </cols>
  <sheetData>
    <row r="1" spans="1:13" x14ac:dyDescent="0.35">
      <c r="A1" s="28" t="s">
        <v>13</v>
      </c>
      <c r="B1" s="28"/>
      <c r="C1" s="28"/>
      <c r="D1" s="28"/>
      <c r="E1" s="2"/>
      <c r="F1" s="2"/>
      <c r="G1" s="20"/>
      <c r="H1" s="2"/>
      <c r="I1" s="2"/>
    </row>
    <row r="2" spans="1:13" x14ac:dyDescent="0.35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3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x14ac:dyDescent="0.35">
      <c r="A4" s="29" t="s">
        <v>19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x14ac:dyDescent="0.35">
      <c r="A5" s="3"/>
      <c r="B5" s="3"/>
      <c r="C5" s="4"/>
      <c r="D5" s="2"/>
      <c r="E5" s="2"/>
      <c r="F5" s="2"/>
      <c r="G5" s="20"/>
      <c r="H5" s="2"/>
      <c r="I5" s="2"/>
      <c r="J5" s="2"/>
      <c r="K5" s="2"/>
      <c r="L5" s="2"/>
      <c r="M5" s="2"/>
    </row>
    <row r="6" spans="1:13" ht="78" x14ac:dyDescent="0.35">
      <c r="A6" s="5" t="s">
        <v>2</v>
      </c>
      <c r="B6" s="5" t="s">
        <v>3</v>
      </c>
      <c r="C6" s="6" t="s">
        <v>0</v>
      </c>
      <c r="D6" s="6" t="s">
        <v>15</v>
      </c>
      <c r="E6" s="6" t="s">
        <v>4</v>
      </c>
      <c r="F6" s="6" t="s">
        <v>5</v>
      </c>
      <c r="G6" s="21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131.25" customHeight="1" x14ac:dyDescent="0.35">
      <c r="A7" s="7">
        <v>1</v>
      </c>
      <c r="B7" s="8" t="s">
        <v>20</v>
      </c>
      <c r="C7" s="15" t="s">
        <v>21</v>
      </c>
      <c r="D7" s="19">
        <v>642</v>
      </c>
      <c r="E7" s="1" t="s">
        <v>45</v>
      </c>
      <c r="F7" s="1" t="s">
        <v>46</v>
      </c>
      <c r="G7" s="25">
        <v>15</v>
      </c>
      <c r="H7" s="1">
        <v>25</v>
      </c>
      <c r="I7" s="23">
        <f>(G7*1.25)-G7</f>
        <v>3.75</v>
      </c>
      <c r="J7" s="23">
        <f>G7*1.25</f>
        <v>18.75</v>
      </c>
      <c r="K7" s="23">
        <f>D7*G7</f>
        <v>9630</v>
      </c>
      <c r="L7" s="23">
        <f>I7*D7</f>
        <v>2407.5</v>
      </c>
      <c r="M7" s="23">
        <f>K7*1.25</f>
        <v>12037.5</v>
      </c>
    </row>
    <row r="8" spans="1:13" ht="101.25" customHeight="1" x14ac:dyDescent="0.35">
      <c r="A8" s="7">
        <v>2</v>
      </c>
      <c r="B8" s="8" t="s">
        <v>22</v>
      </c>
      <c r="C8" s="15" t="s">
        <v>21</v>
      </c>
      <c r="D8" s="19">
        <v>172</v>
      </c>
      <c r="E8" s="1" t="s">
        <v>45</v>
      </c>
      <c r="F8" s="1" t="s">
        <v>46</v>
      </c>
      <c r="G8" s="25">
        <v>6.8984999999999994</v>
      </c>
      <c r="H8" s="1">
        <v>25</v>
      </c>
      <c r="I8" s="23">
        <f t="shared" ref="I8:I30" si="0">G8*1.25</f>
        <v>8.6231249999999999</v>
      </c>
      <c r="J8" s="23">
        <f t="shared" ref="J8:J30" si="1">G8*1.25</f>
        <v>8.6231249999999999</v>
      </c>
      <c r="K8" s="23">
        <f t="shared" ref="K8:K30" si="2">D8*G8</f>
        <v>1186.5419999999999</v>
      </c>
      <c r="L8" s="23">
        <f t="shared" ref="L8:L30" si="3">I8*D8</f>
        <v>1483.1775</v>
      </c>
      <c r="M8" s="23">
        <f t="shared" ref="M8:M30" si="4">K8*1.25</f>
        <v>1483.1774999999998</v>
      </c>
    </row>
    <row r="9" spans="1:13" ht="78" x14ac:dyDescent="0.35">
      <c r="A9" s="7">
        <v>3</v>
      </c>
      <c r="B9" s="8" t="s">
        <v>23</v>
      </c>
      <c r="C9" s="15" t="s">
        <v>21</v>
      </c>
      <c r="D9" s="19">
        <v>306</v>
      </c>
      <c r="E9" s="1" t="s">
        <v>47</v>
      </c>
      <c r="F9" s="1" t="s">
        <v>46</v>
      </c>
      <c r="G9" s="27">
        <v>24</v>
      </c>
      <c r="H9" s="1">
        <v>25</v>
      </c>
      <c r="I9" s="23">
        <f t="shared" si="0"/>
        <v>30</v>
      </c>
      <c r="J9" s="23">
        <f t="shared" si="1"/>
        <v>30</v>
      </c>
      <c r="K9" s="23">
        <f t="shared" si="2"/>
        <v>7344</v>
      </c>
      <c r="L9" s="23">
        <f t="shared" si="3"/>
        <v>9180</v>
      </c>
      <c r="M9" s="23">
        <f t="shared" si="4"/>
        <v>9180</v>
      </c>
    </row>
    <row r="10" spans="1:13" ht="93.75" customHeight="1" x14ac:dyDescent="0.35">
      <c r="A10" s="7">
        <v>4</v>
      </c>
      <c r="B10" s="9" t="s">
        <v>24</v>
      </c>
      <c r="C10" s="16" t="s">
        <v>21</v>
      </c>
      <c r="D10" s="19">
        <v>2515</v>
      </c>
      <c r="E10" s="1" t="s">
        <v>45</v>
      </c>
      <c r="F10" s="1" t="s">
        <v>46</v>
      </c>
      <c r="G10" s="25">
        <v>23</v>
      </c>
      <c r="H10" s="1">
        <v>25</v>
      </c>
      <c r="I10" s="23">
        <f t="shared" si="0"/>
        <v>28.75</v>
      </c>
      <c r="J10" s="23">
        <f t="shared" si="1"/>
        <v>28.75</v>
      </c>
      <c r="K10" s="23">
        <f t="shared" si="2"/>
        <v>57845</v>
      </c>
      <c r="L10" s="23">
        <f t="shared" si="3"/>
        <v>72306.25</v>
      </c>
      <c r="M10" s="23">
        <f t="shared" si="4"/>
        <v>72306.25</v>
      </c>
    </row>
    <row r="11" spans="1:13" ht="91" x14ac:dyDescent="0.35">
      <c r="A11" s="7">
        <v>5</v>
      </c>
      <c r="B11" s="10" t="s">
        <v>25</v>
      </c>
      <c r="C11" s="16" t="s">
        <v>21</v>
      </c>
      <c r="D11" s="19">
        <v>796</v>
      </c>
      <c r="E11" s="1" t="s">
        <v>45</v>
      </c>
      <c r="F11" s="1" t="s">
        <v>46</v>
      </c>
      <c r="G11" s="25">
        <v>28</v>
      </c>
      <c r="H11" s="1">
        <v>25</v>
      </c>
      <c r="I11" s="23">
        <f t="shared" si="0"/>
        <v>35</v>
      </c>
      <c r="J11" s="23">
        <f t="shared" si="1"/>
        <v>35</v>
      </c>
      <c r="K11" s="23">
        <f t="shared" si="2"/>
        <v>22288</v>
      </c>
      <c r="L11" s="23">
        <f t="shared" si="3"/>
        <v>27860</v>
      </c>
      <c r="M11" s="23">
        <f t="shared" si="4"/>
        <v>27860</v>
      </c>
    </row>
    <row r="12" spans="1:13" ht="88.5" customHeight="1" x14ac:dyDescent="0.35">
      <c r="A12" s="7">
        <v>6</v>
      </c>
      <c r="B12" s="10" t="s">
        <v>26</v>
      </c>
      <c r="C12" s="16" t="s">
        <v>21</v>
      </c>
      <c r="D12" s="19">
        <v>344</v>
      </c>
      <c r="E12" s="1" t="s">
        <v>48</v>
      </c>
      <c r="F12" s="1" t="s">
        <v>46</v>
      </c>
      <c r="G12" s="25">
        <v>30</v>
      </c>
      <c r="H12" s="1">
        <v>25</v>
      </c>
      <c r="I12" s="23">
        <f t="shared" si="0"/>
        <v>37.5</v>
      </c>
      <c r="J12" s="23">
        <f t="shared" si="1"/>
        <v>37.5</v>
      </c>
      <c r="K12" s="23">
        <f t="shared" si="2"/>
        <v>10320</v>
      </c>
      <c r="L12" s="23">
        <f t="shared" si="3"/>
        <v>12900</v>
      </c>
      <c r="M12" s="23">
        <f t="shared" si="4"/>
        <v>12900</v>
      </c>
    </row>
    <row r="13" spans="1:13" ht="69.75" customHeight="1" x14ac:dyDescent="0.35">
      <c r="A13" s="7">
        <v>7</v>
      </c>
      <c r="B13" s="10" t="s">
        <v>27</v>
      </c>
      <c r="C13" s="16" t="s">
        <v>21</v>
      </c>
      <c r="D13" s="19">
        <v>245</v>
      </c>
      <c r="E13" s="1" t="s">
        <v>45</v>
      </c>
      <c r="F13" s="1" t="s">
        <v>46</v>
      </c>
      <c r="G13" s="25">
        <v>42</v>
      </c>
      <c r="H13" s="1">
        <v>25</v>
      </c>
      <c r="I13" s="23">
        <f t="shared" si="0"/>
        <v>52.5</v>
      </c>
      <c r="J13" s="23">
        <f t="shared" si="1"/>
        <v>52.5</v>
      </c>
      <c r="K13" s="23">
        <f t="shared" si="2"/>
        <v>10290</v>
      </c>
      <c r="L13" s="23">
        <f t="shared" si="3"/>
        <v>12862.5</v>
      </c>
      <c r="M13" s="23">
        <f t="shared" si="4"/>
        <v>12862.5</v>
      </c>
    </row>
    <row r="14" spans="1:13" ht="130" x14ac:dyDescent="0.35">
      <c r="A14" s="7">
        <v>8</v>
      </c>
      <c r="B14" s="10" t="s">
        <v>28</v>
      </c>
      <c r="C14" s="16" t="s">
        <v>21</v>
      </c>
      <c r="D14" s="19">
        <v>1540</v>
      </c>
      <c r="E14" s="1" t="s">
        <v>47</v>
      </c>
      <c r="F14" s="1" t="s">
        <v>46</v>
      </c>
      <c r="G14" s="27">
        <v>6.5</v>
      </c>
      <c r="H14" s="1">
        <v>25</v>
      </c>
      <c r="I14" s="23">
        <f t="shared" si="0"/>
        <v>8.125</v>
      </c>
      <c r="J14" s="23">
        <f t="shared" si="1"/>
        <v>8.125</v>
      </c>
      <c r="K14" s="23">
        <f t="shared" si="2"/>
        <v>10010</v>
      </c>
      <c r="L14" s="23">
        <f t="shared" si="3"/>
        <v>12512.5</v>
      </c>
      <c r="M14" s="23">
        <f t="shared" si="4"/>
        <v>12512.5</v>
      </c>
    </row>
    <row r="15" spans="1:13" ht="133.5" customHeight="1" x14ac:dyDescent="0.35">
      <c r="A15" s="7">
        <v>9</v>
      </c>
      <c r="B15" s="11" t="s">
        <v>29</v>
      </c>
      <c r="C15" s="17" t="s">
        <v>21</v>
      </c>
      <c r="D15" s="19">
        <v>4720</v>
      </c>
      <c r="E15" s="1" t="s">
        <v>47</v>
      </c>
      <c r="F15" s="1" t="s">
        <v>46</v>
      </c>
      <c r="G15" s="27">
        <v>6.5</v>
      </c>
      <c r="H15" s="1">
        <v>25</v>
      </c>
      <c r="I15" s="23">
        <f t="shared" si="0"/>
        <v>8.125</v>
      </c>
      <c r="J15" s="23">
        <f t="shared" si="1"/>
        <v>8.125</v>
      </c>
      <c r="K15" s="23">
        <f t="shared" si="2"/>
        <v>30680</v>
      </c>
      <c r="L15" s="23">
        <f t="shared" si="3"/>
        <v>38350</v>
      </c>
      <c r="M15" s="23">
        <f t="shared" si="4"/>
        <v>38350</v>
      </c>
    </row>
    <row r="16" spans="1:13" ht="130" x14ac:dyDescent="0.35">
      <c r="A16" s="7">
        <v>10</v>
      </c>
      <c r="B16" s="12" t="s">
        <v>30</v>
      </c>
      <c r="C16" s="18" t="s">
        <v>21</v>
      </c>
      <c r="D16" s="19">
        <v>1306</v>
      </c>
      <c r="E16" s="1" t="s">
        <v>45</v>
      </c>
      <c r="F16" s="1" t="s">
        <v>46</v>
      </c>
      <c r="G16" s="25">
        <v>7.7</v>
      </c>
      <c r="H16" s="1">
        <v>25</v>
      </c>
      <c r="I16" s="23">
        <f t="shared" si="0"/>
        <v>9.625</v>
      </c>
      <c r="J16" s="23">
        <f t="shared" si="1"/>
        <v>9.625</v>
      </c>
      <c r="K16" s="23">
        <f t="shared" si="2"/>
        <v>10056.200000000001</v>
      </c>
      <c r="L16" s="23">
        <f t="shared" si="3"/>
        <v>12570.25</v>
      </c>
      <c r="M16" s="23">
        <f t="shared" si="4"/>
        <v>12570.25</v>
      </c>
    </row>
    <row r="17" spans="1:13" ht="135" customHeight="1" x14ac:dyDescent="0.35">
      <c r="A17" s="7">
        <v>11</v>
      </c>
      <c r="B17" s="12" t="s">
        <v>31</v>
      </c>
      <c r="C17" s="13" t="s">
        <v>21</v>
      </c>
      <c r="D17" s="19">
        <v>1920</v>
      </c>
      <c r="E17" s="1" t="s">
        <v>47</v>
      </c>
      <c r="F17" s="1" t="s">
        <v>46</v>
      </c>
      <c r="G17" s="27">
        <v>6.5</v>
      </c>
      <c r="H17" s="1">
        <v>25</v>
      </c>
      <c r="I17" s="23">
        <f t="shared" si="0"/>
        <v>8.125</v>
      </c>
      <c r="J17" s="23">
        <f t="shared" si="1"/>
        <v>8.125</v>
      </c>
      <c r="K17" s="23">
        <f t="shared" si="2"/>
        <v>12480</v>
      </c>
      <c r="L17" s="23">
        <f t="shared" si="3"/>
        <v>15600</v>
      </c>
      <c r="M17" s="23">
        <f t="shared" si="4"/>
        <v>15600</v>
      </c>
    </row>
    <row r="18" spans="1:13" ht="117" x14ac:dyDescent="0.35">
      <c r="A18" s="7">
        <v>12</v>
      </c>
      <c r="B18" s="12" t="s">
        <v>32</v>
      </c>
      <c r="C18" s="13" t="s">
        <v>21</v>
      </c>
      <c r="D18" s="19">
        <v>3450</v>
      </c>
      <c r="E18" s="1" t="s">
        <v>47</v>
      </c>
      <c r="F18" s="1" t="s">
        <v>46</v>
      </c>
      <c r="G18" s="27">
        <v>6.5</v>
      </c>
      <c r="H18" s="1">
        <v>25</v>
      </c>
      <c r="I18" s="23">
        <f t="shared" si="0"/>
        <v>8.125</v>
      </c>
      <c r="J18" s="23">
        <f t="shared" si="1"/>
        <v>8.125</v>
      </c>
      <c r="K18" s="23">
        <f t="shared" si="2"/>
        <v>22425</v>
      </c>
      <c r="L18" s="23">
        <f t="shared" si="3"/>
        <v>28031.25</v>
      </c>
      <c r="M18" s="23">
        <f t="shared" si="4"/>
        <v>28031.25</v>
      </c>
    </row>
    <row r="19" spans="1:13" ht="130" x14ac:dyDescent="0.35">
      <c r="A19" s="7">
        <v>13</v>
      </c>
      <c r="B19" s="12" t="s">
        <v>33</v>
      </c>
      <c r="C19" s="13" t="s">
        <v>21</v>
      </c>
      <c r="D19" s="19">
        <v>12860</v>
      </c>
      <c r="E19" s="1" t="s">
        <v>45</v>
      </c>
      <c r="F19" s="1" t="s">
        <v>46</v>
      </c>
      <c r="G19" s="25">
        <v>7.7</v>
      </c>
      <c r="H19" s="1">
        <v>25</v>
      </c>
      <c r="I19" s="23">
        <f t="shared" si="0"/>
        <v>9.625</v>
      </c>
      <c r="J19" s="23">
        <f t="shared" si="1"/>
        <v>9.625</v>
      </c>
      <c r="K19" s="23">
        <f t="shared" si="2"/>
        <v>99022</v>
      </c>
      <c r="L19" s="23">
        <f t="shared" si="3"/>
        <v>123777.5</v>
      </c>
      <c r="M19" s="23">
        <f t="shared" si="4"/>
        <v>123777.5</v>
      </c>
    </row>
    <row r="20" spans="1:13" ht="130" x14ac:dyDescent="0.35">
      <c r="A20" s="7">
        <v>14</v>
      </c>
      <c r="B20" s="12" t="s">
        <v>34</v>
      </c>
      <c r="C20" s="13" t="s">
        <v>21</v>
      </c>
      <c r="D20" s="19">
        <v>1260</v>
      </c>
      <c r="E20" s="1" t="s">
        <v>48</v>
      </c>
      <c r="F20" s="1" t="s">
        <v>46</v>
      </c>
      <c r="G20" s="25">
        <v>8.5</v>
      </c>
      <c r="H20" s="1">
        <v>25</v>
      </c>
      <c r="I20" s="23">
        <f t="shared" si="0"/>
        <v>10.625</v>
      </c>
      <c r="J20" s="23">
        <f t="shared" si="1"/>
        <v>10.625</v>
      </c>
      <c r="K20" s="23">
        <f t="shared" si="2"/>
        <v>10710</v>
      </c>
      <c r="L20" s="23">
        <f t="shared" si="3"/>
        <v>13387.5</v>
      </c>
      <c r="M20" s="23">
        <f t="shared" si="4"/>
        <v>13387.5</v>
      </c>
    </row>
    <row r="21" spans="1:13" ht="81" customHeight="1" x14ac:dyDescent="0.35">
      <c r="A21" s="7">
        <v>15</v>
      </c>
      <c r="B21" s="12" t="s">
        <v>35</v>
      </c>
      <c r="C21" s="13" t="s">
        <v>21</v>
      </c>
      <c r="D21" s="19">
        <v>4440</v>
      </c>
      <c r="E21" s="1" t="s">
        <v>45</v>
      </c>
      <c r="F21" s="1" t="s">
        <v>46</v>
      </c>
      <c r="G21" s="25">
        <v>0.55000000000000004</v>
      </c>
      <c r="H21" s="1">
        <v>25</v>
      </c>
      <c r="I21" s="23">
        <f t="shared" si="0"/>
        <v>0.6875</v>
      </c>
      <c r="J21" s="23">
        <f t="shared" si="1"/>
        <v>0.6875</v>
      </c>
      <c r="K21" s="23">
        <f t="shared" si="2"/>
        <v>2442</v>
      </c>
      <c r="L21" s="23">
        <f t="shared" si="3"/>
        <v>3052.5</v>
      </c>
      <c r="M21" s="23">
        <f t="shared" si="4"/>
        <v>3052.5</v>
      </c>
    </row>
    <row r="22" spans="1:13" ht="52" x14ac:dyDescent="0.35">
      <c r="A22" s="7">
        <v>16</v>
      </c>
      <c r="B22" s="12" t="s">
        <v>36</v>
      </c>
      <c r="C22" s="13" t="s">
        <v>21</v>
      </c>
      <c r="D22" s="19">
        <v>1930</v>
      </c>
      <c r="E22" s="1" t="s">
        <v>45</v>
      </c>
      <c r="F22" s="1" t="s">
        <v>46</v>
      </c>
      <c r="G22" s="25">
        <v>8</v>
      </c>
      <c r="H22" s="1">
        <v>25</v>
      </c>
      <c r="I22" s="23">
        <f t="shared" si="0"/>
        <v>10</v>
      </c>
      <c r="J22" s="23">
        <f t="shared" si="1"/>
        <v>10</v>
      </c>
      <c r="K22" s="23">
        <f t="shared" si="2"/>
        <v>15440</v>
      </c>
      <c r="L22" s="23">
        <f t="shared" si="3"/>
        <v>19300</v>
      </c>
      <c r="M22" s="23">
        <f t="shared" si="4"/>
        <v>19300</v>
      </c>
    </row>
    <row r="23" spans="1:13" ht="78" x14ac:dyDescent="0.35">
      <c r="A23" s="7">
        <v>17</v>
      </c>
      <c r="B23" s="12" t="s">
        <v>37</v>
      </c>
      <c r="C23" s="13" t="s">
        <v>21</v>
      </c>
      <c r="D23" s="19">
        <v>5000</v>
      </c>
      <c r="E23" s="1" t="s">
        <v>45</v>
      </c>
      <c r="F23" s="1" t="s">
        <v>46</v>
      </c>
      <c r="G23" s="25">
        <v>1.3</v>
      </c>
      <c r="H23" s="1">
        <v>25</v>
      </c>
      <c r="I23" s="23">
        <f t="shared" si="0"/>
        <v>1.625</v>
      </c>
      <c r="J23" s="23">
        <f t="shared" si="1"/>
        <v>1.625</v>
      </c>
      <c r="K23" s="23">
        <f t="shared" si="2"/>
        <v>6500</v>
      </c>
      <c r="L23" s="23">
        <f t="shared" si="3"/>
        <v>8125</v>
      </c>
      <c r="M23" s="23">
        <f t="shared" si="4"/>
        <v>8125</v>
      </c>
    </row>
    <row r="24" spans="1:13" ht="78" x14ac:dyDescent="0.35">
      <c r="A24" s="7">
        <v>18</v>
      </c>
      <c r="B24" s="12" t="s">
        <v>38</v>
      </c>
      <c r="C24" s="13" t="s">
        <v>21</v>
      </c>
      <c r="D24" s="19">
        <v>4000</v>
      </c>
      <c r="E24" s="1" t="s">
        <v>45</v>
      </c>
      <c r="F24" s="1" t="s">
        <v>46</v>
      </c>
      <c r="G24" s="25">
        <v>1.3</v>
      </c>
      <c r="H24" s="1">
        <v>25</v>
      </c>
      <c r="I24" s="23">
        <f t="shared" si="0"/>
        <v>1.625</v>
      </c>
      <c r="J24" s="23">
        <f t="shared" si="1"/>
        <v>1.625</v>
      </c>
      <c r="K24" s="23">
        <f t="shared" si="2"/>
        <v>5200</v>
      </c>
      <c r="L24" s="23">
        <f t="shared" si="3"/>
        <v>6500</v>
      </c>
      <c r="M24" s="23">
        <f t="shared" si="4"/>
        <v>6500</v>
      </c>
    </row>
    <row r="25" spans="1:13" ht="78" x14ac:dyDescent="0.35">
      <c r="A25" s="7">
        <v>19</v>
      </c>
      <c r="B25" s="12" t="s">
        <v>39</v>
      </c>
      <c r="C25" s="13" t="s">
        <v>21</v>
      </c>
      <c r="D25" s="19">
        <v>1000</v>
      </c>
      <c r="E25" s="1" t="s">
        <v>45</v>
      </c>
      <c r="F25" s="1" t="s">
        <v>46</v>
      </c>
      <c r="G25" s="25">
        <v>1.3</v>
      </c>
      <c r="H25" s="1">
        <v>25</v>
      </c>
      <c r="I25" s="23">
        <f t="shared" si="0"/>
        <v>1.625</v>
      </c>
      <c r="J25" s="23">
        <f t="shared" si="1"/>
        <v>1.625</v>
      </c>
      <c r="K25" s="23">
        <f t="shared" si="2"/>
        <v>1300</v>
      </c>
      <c r="L25" s="23">
        <f t="shared" si="3"/>
        <v>1625</v>
      </c>
      <c r="M25" s="23">
        <f t="shared" si="4"/>
        <v>1625</v>
      </c>
    </row>
    <row r="26" spans="1:13" ht="78" x14ac:dyDescent="0.35">
      <c r="A26" s="7">
        <v>20</v>
      </c>
      <c r="B26" s="12" t="s">
        <v>40</v>
      </c>
      <c r="C26" s="13" t="s">
        <v>21</v>
      </c>
      <c r="D26" s="19">
        <v>1000</v>
      </c>
      <c r="E26" s="1" t="s">
        <v>45</v>
      </c>
      <c r="F26" s="1" t="s">
        <v>46</v>
      </c>
      <c r="G26" s="25">
        <v>1.3</v>
      </c>
      <c r="H26" s="1">
        <v>25</v>
      </c>
      <c r="I26" s="23">
        <f t="shared" si="0"/>
        <v>1.625</v>
      </c>
      <c r="J26" s="23">
        <f t="shared" si="1"/>
        <v>1.625</v>
      </c>
      <c r="K26" s="23">
        <f t="shared" si="2"/>
        <v>1300</v>
      </c>
      <c r="L26" s="23">
        <f t="shared" si="3"/>
        <v>1625</v>
      </c>
      <c r="M26" s="23">
        <f t="shared" si="4"/>
        <v>1625</v>
      </c>
    </row>
    <row r="27" spans="1:13" ht="78" x14ac:dyDescent="0.35">
      <c r="A27" s="7">
        <v>21</v>
      </c>
      <c r="B27" s="12" t="s">
        <v>41</v>
      </c>
      <c r="C27" s="13" t="s">
        <v>21</v>
      </c>
      <c r="D27" s="19">
        <v>2600</v>
      </c>
      <c r="E27" s="1" t="s">
        <v>45</v>
      </c>
      <c r="F27" s="1" t="s">
        <v>46</v>
      </c>
      <c r="G27" s="25">
        <v>1.3</v>
      </c>
      <c r="H27" s="1">
        <v>25</v>
      </c>
      <c r="I27" s="23">
        <f t="shared" si="0"/>
        <v>1.625</v>
      </c>
      <c r="J27" s="23">
        <f t="shared" si="1"/>
        <v>1.625</v>
      </c>
      <c r="K27" s="23">
        <f t="shared" si="2"/>
        <v>3380</v>
      </c>
      <c r="L27" s="23">
        <f t="shared" si="3"/>
        <v>4225</v>
      </c>
      <c r="M27" s="23">
        <f t="shared" si="4"/>
        <v>4225</v>
      </c>
    </row>
    <row r="28" spans="1:13" ht="65" x14ac:dyDescent="0.35">
      <c r="A28" s="7">
        <v>22</v>
      </c>
      <c r="B28" s="12" t="s">
        <v>42</v>
      </c>
      <c r="C28" s="13" t="s">
        <v>21</v>
      </c>
      <c r="D28" s="19">
        <v>222</v>
      </c>
      <c r="E28" s="1" t="s">
        <v>45</v>
      </c>
      <c r="F28" s="1" t="s">
        <v>46</v>
      </c>
      <c r="G28" s="25">
        <v>7</v>
      </c>
      <c r="H28" s="1">
        <v>25</v>
      </c>
      <c r="I28" s="23">
        <f t="shared" si="0"/>
        <v>8.75</v>
      </c>
      <c r="J28" s="23">
        <f t="shared" si="1"/>
        <v>8.75</v>
      </c>
      <c r="K28" s="23">
        <f t="shared" si="2"/>
        <v>1554</v>
      </c>
      <c r="L28" s="23">
        <f t="shared" si="3"/>
        <v>1942.5</v>
      </c>
      <c r="M28" s="23">
        <f t="shared" si="4"/>
        <v>1942.5</v>
      </c>
    </row>
    <row r="29" spans="1:13" ht="78" x14ac:dyDescent="0.35">
      <c r="A29" s="7">
        <v>23</v>
      </c>
      <c r="B29" s="12" t="s">
        <v>43</v>
      </c>
      <c r="C29" s="13" t="s">
        <v>21</v>
      </c>
      <c r="D29" s="19">
        <v>304</v>
      </c>
      <c r="E29" s="1" t="s">
        <v>45</v>
      </c>
      <c r="F29" s="1" t="s">
        <v>46</v>
      </c>
      <c r="G29" s="25">
        <v>28</v>
      </c>
      <c r="H29" s="1">
        <v>25</v>
      </c>
      <c r="I29" s="23">
        <f t="shared" si="0"/>
        <v>35</v>
      </c>
      <c r="J29" s="23">
        <f t="shared" si="1"/>
        <v>35</v>
      </c>
      <c r="K29" s="23">
        <f t="shared" si="2"/>
        <v>8512</v>
      </c>
      <c r="L29" s="23">
        <f t="shared" si="3"/>
        <v>10640</v>
      </c>
      <c r="M29" s="23">
        <f t="shared" si="4"/>
        <v>10640</v>
      </c>
    </row>
    <row r="30" spans="1:13" ht="36.75" customHeight="1" x14ac:dyDescent="0.35">
      <c r="A30" s="7">
        <v>24</v>
      </c>
      <c r="B30" s="12" t="s">
        <v>44</v>
      </c>
      <c r="C30" s="13" t="s">
        <v>21</v>
      </c>
      <c r="D30" s="19">
        <v>202</v>
      </c>
      <c r="E30" s="1" t="s">
        <v>45</v>
      </c>
      <c r="F30" s="1" t="s">
        <v>46</v>
      </c>
      <c r="G30" s="25">
        <v>4.7084999999999999</v>
      </c>
      <c r="H30" s="1">
        <v>25</v>
      </c>
      <c r="I30" s="23">
        <f t="shared" si="0"/>
        <v>5.8856250000000001</v>
      </c>
      <c r="J30" s="23">
        <f t="shared" si="1"/>
        <v>5.8856250000000001</v>
      </c>
      <c r="K30" s="23">
        <f t="shared" si="2"/>
        <v>951.11699999999996</v>
      </c>
      <c r="L30" s="23">
        <f t="shared" si="3"/>
        <v>1188.89625</v>
      </c>
      <c r="M30" s="23">
        <f t="shared" si="4"/>
        <v>1188.89625</v>
      </c>
    </row>
    <row r="31" spans="1:13" x14ac:dyDescent="0.35">
      <c r="K31" s="14" t="s">
        <v>16</v>
      </c>
      <c r="L31" s="14"/>
      <c r="M31" s="26">
        <f>K30+K29+K28+K27+K26+K25+K24+K23+K22+K21+K20+K19+K18+K17+K16+K15+K14+K13+K12+K11+K10+K9+K8+K7</f>
        <v>360865.85900000005</v>
      </c>
    </row>
    <row r="32" spans="1:13" x14ac:dyDescent="0.35">
      <c r="K32" s="1" t="s">
        <v>17</v>
      </c>
      <c r="L32" s="1"/>
      <c r="M32" s="23">
        <f>M33-M31</f>
        <v>90216.464750000043</v>
      </c>
    </row>
    <row r="33" spans="11:13" x14ac:dyDescent="0.35">
      <c r="K33" s="1" t="s">
        <v>18</v>
      </c>
      <c r="L33" s="1"/>
      <c r="M33" s="24">
        <f>M31*1.25</f>
        <v>451082.3237500001</v>
      </c>
    </row>
  </sheetData>
  <mergeCells count="4">
    <mergeCell ref="A1:D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38598</cp:lastModifiedBy>
  <dcterms:created xsi:type="dcterms:W3CDTF">2022-11-12T08:13:50Z</dcterms:created>
  <dcterms:modified xsi:type="dcterms:W3CDTF">2023-07-16T16:31:59Z</dcterms:modified>
</cp:coreProperties>
</file>