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milab-my.sharepoint.com/personal/info_bomi-lab_hr/Documents/TENDERI 2023/14.09. HZJZ objedinjena MIKROBIOLOGIJA/"/>
    </mc:Choice>
  </mc:AlternateContent>
  <xr:revisionPtr revIDLastSave="112" documentId="8_{E5E8EFD4-3416-444B-94FE-6141C587A57B}" xr6:coauthVersionLast="47" xr6:coauthVersionMax="47" xr10:uidLastSave="{66947567-9E19-4EBD-AA63-3B4C0BF96832}"/>
  <bookViews>
    <workbookView xWindow="-120" yWindow="-120" windowWidth="20640" windowHeight="11160" xr2:uid="{93528628-7EDE-4ABC-AD67-A30513CE97B3}"/>
  </bookViews>
  <sheets>
    <sheet name="TROŠKOVNIK Grupa 11" sheetId="1" r:id="rId1"/>
  </sheets>
  <definedNames>
    <definedName name="_xlnm.Print_Area" localSheetId="0">'TROŠKOVNIK Grupa 11'!$A$2:$N$24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M12" i="1"/>
  <c r="M13" i="1"/>
  <c r="M14" i="1"/>
  <c r="M15" i="1"/>
  <c r="M16" i="1"/>
  <c r="M17" i="1"/>
  <c r="M18" i="1"/>
  <c r="M19" i="1"/>
  <c r="M20" i="1"/>
  <c r="M21" i="1"/>
  <c r="M22" i="1"/>
  <c r="L12" i="1"/>
  <c r="L13" i="1"/>
  <c r="L14" i="1"/>
  <c r="L15" i="1"/>
  <c r="L16" i="1"/>
  <c r="L17" i="1"/>
  <c r="L18" i="1"/>
  <c r="L19" i="1"/>
  <c r="L20" i="1"/>
  <c r="L21" i="1"/>
  <c r="L22" i="1"/>
  <c r="L11" i="1"/>
  <c r="M11" i="1" s="1"/>
  <c r="K12" i="1"/>
  <c r="K13" i="1"/>
  <c r="K14" i="1"/>
  <c r="K15" i="1"/>
  <c r="K16" i="1"/>
  <c r="K17" i="1"/>
  <c r="K18" i="1"/>
  <c r="K19" i="1"/>
  <c r="K20" i="1"/>
  <c r="K21" i="1"/>
  <c r="K22" i="1"/>
  <c r="K11" i="1"/>
  <c r="J12" i="1"/>
  <c r="J13" i="1"/>
  <c r="J14" i="1"/>
  <c r="J15" i="1"/>
  <c r="J16" i="1"/>
  <c r="J17" i="1"/>
  <c r="J18" i="1"/>
  <c r="J19" i="1"/>
  <c r="J20" i="1"/>
  <c r="J21" i="1"/>
  <c r="J22" i="1"/>
  <c r="J11" i="1"/>
  <c r="N11" i="1" l="1"/>
  <c r="M24" i="1" s="1"/>
  <c r="M23" i="1"/>
</calcChain>
</file>

<file path=xl/sharedStrings.xml><?xml version="1.0" encoding="utf-8"?>
<sst xmlns="http://schemas.openxmlformats.org/spreadsheetml/2006/main" count="85" uniqueCount="54">
  <si>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</si>
  <si>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</si>
  <si>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</si>
  <si>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</si>
  <si>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</si>
  <si>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11: KROMOGENE PODLOGE DEHIDRIRANE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</si>
  <si>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</si>
  <si>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</si>
  <si>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</si>
  <si>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</si>
  <si>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</si>
  <si>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</si>
  <si>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</si>
  <si>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</si>
  <si>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</si>
  <si>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</si>
  <si>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</si>
  <si>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</si>
  <si>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</si>
  <si>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</si>
  <si>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 xml:space="preserve">GRUPA PREDMETA NABAVE 11: KROMOGENE PODLOGE DEHIDRIRANE
</t>
  </si>
  <si>
    <t xml:space="preserve">CHROMagarTM Orientation;  RT413-25: paket za 25 L </t>
  </si>
  <si>
    <t>amp</t>
  </si>
  <si>
    <t xml:space="preserve">LIM RambaQUICKTM StrepB; LB082: paket za 5 L </t>
  </si>
  <si>
    <t>CHROMagarTM StrepB*; SB282: paket za 5 L</t>
  </si>
  <si>
    <t>kom</t>
  </si>
  <si>
    <t xml:space="preserve">CHROMagarTM MRSA; MR502: paket za 5 L </t>
  </si>
  <si>
    <t xml:space="preserve">CHROMagarTM mSuperCARBATM; SC172: paket za 5 L </t>
  </si>
  <si>
    <t xml:space="preserve">CHROMagarTM VRE; VR952: paket za 5 L </t>
  </si>
  <si>
    <t>CHROMagarTM ESBL; ESRT2: paket za 5 L</t>
  </si>
  <si>
    <t xml:space="preserve">CHROMagarTM KPC; KPRT2: paket za 5 L </t>
  </si>
  <si>
    <t xml:space="preserve">CHROMagarTM  Y.enterocolitica; YE492: paket za 5 L </t>
  </si>
  <si>
    <t xml:space="preserve">CHROMagarTM Staph aureus; TA672: paket za 5 L </t>
  </si>
  <si>
    <t xml:space="preserve">CHROMagarTM STEC; ST162: paket za 5 L </t>
  </si>
  <si>
    <t xml:space="preserve">CHROMagarTM Campylobacter; CP572: paket za 5 L </t>
  </si>
  <si>
    <t>UKUPNO ZA GRUPU PREDMETA NABAVE 11 BROJKAMA BEZ PDV-a:</t>
  </si>
  <si>
    <t>UKUPNO ZA GRUPU PREDMETA NABAVE 11 BROJKAMA S PDV-om:</t>
  </si>
  <si>
    <t>12=4*8</t>
  </si>
  <si>
    <t>14=12+13</t>
  </si>
  <si>
    <t>RT413-25</t>
  </si>
  <si>
    <t>LB082</t>
  </si>
  <si>
    <t>SB282</t>
  </si>
  <si>
    <t>MR502</t>
  </si>
  <si>
    <t>SC172</t>
  </si>
  <si>
    <t>VR952</t>
  </si>
  <si>
    <t>ESRT2</t>
  </si>
  <si>
    <t>KPRT2</t>
  </si>
  <si>
    <t>YE492</t>
  </si>
  <si>
    <t>TA672</t>
  </si>
  <si>
    <t>ST162</t>
  </si>
  <si>
    <t>CP572</t>
  </si>
  <si>
    <t>CHROMagar, Francuska</t>
  </si>
  <si>
    <t>paket za 25 L</t>
  </si>
  <si>
    <t>paket za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</si>
</sst>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wrapText="1"/>
    </xf>
    <xf numFmtId="2" fontId="3" fillId="0" borderId="0" xfId="0" applyNumberFormat="1" applyFont="1"/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9" fontId="1" fillId="0" borderId="1" xfId="2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</cellXfs>
  <cellStyles count="3">
    <cellStyle name="Normalno" xfId="0" builtinId="0"/>
    <cellStyle name="Postotak" xfId="2" builtinId="5"/>
    <cellStyle name="Tekst objašnjenja" xfId="1" builtinId="53"/>
  </cellStyles>
  <dxfs count="2">
    <dxf>
      <fill>
        <patternFill patternType="none">
          <bgColor auto="1"/>
        </patternFill>
      </fill>
      <border>
        <top/>
        <bottom style="thin">
          <color auto="1"/>
        </bottom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24</xdr:row>
      <xdr:rowOff>0</xdr:rowOff>
    </xdr:from>
    <xdr:to>
      <xdr:col>1</xdr:col>
      <xdr:colOff>1409700</xdr:colOff>
      <xdr:row>24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BE87A7B-9C5A-46F5-8100-20BBB5654EAE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46BA307-17F5-4F7F-9ABA-43FE11F1849D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9EE31AC-D761-48D0-82E8-C03A0B8215DF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DE4D3E6-6CEF-4870-A865-F8C5A2D1333B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8F3DEF2-1F27-416E-807B-01D43B4EFCE2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7B48A46-BBE1-4BBC-AB12-B6BADAA24E67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B8D3503-E071-4D07-BEFC-56A15F9B3520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EDFA898-FD23-4CFD-9B77-4E273E4215FA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1A4B58A-C357-424F-8FDA-C276ED9F028B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8E98E816-5B84-4AAD-A72E-BFBF3161F8A4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3B3D11A-A413-472F-AEDB-27ED1AABC762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DD8C1E8B-6153-4995-B115-ECAC5F81EC08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B2A469C-E85D-4D2F-87E6-8E1E811EFCC0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97595501-89A7-4060-A450-A02D5109856E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F3F61F6-1C44-4811-B3CB-033B38DB0D51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F9AECB9-E755-447F-A54F-528D878D88C3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928F2332-070F-41D9-912E-6E3A030E7F92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24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8723C4B0-8155-4067-8F89-858B6630D9DA}"/>
            </a:ext>
          </a:extLst>
        </xdr:cNvPr>
        <xdr:cNvSpPr txBox="1">
          <a:spLocks noChangeArrowheads="1"/>
        </xdr:cNvSpPr>
      </xdr:nvSpPr>
      <xdr:spPr bwMode="auto">
        <a:xfrm>
          <a:off x="1914525" y="1403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B4E8-7EF7-4D9B-A1E6-D5E2B7CA0471}">
  <sheetPr>
    <tabColor rgb="FF00B0F0"/>
  </sheetPr>
  <dimension ref="A2:P25"/>
  <sheetViews>
    <sheetView tabSelected="1" topLeftCell="A18" zoomScaleNormal="100" zoomScaleSheetLayoutView="50" workbookViewId="0">
      <selection activeCell="F22" sqref="F22"/>
    </sheetView>
  </sheetViews>
  <sheetFormatPr defaultColWidth="9.140625" defaultRowHeight="21" x14ac:dyDescent="0.35"/>
  <cols>
    <col min="1" max="1" width="8.7109375" style="1" customWidth="1"/>
    <col min="2" max="2" width="48" style="16" customWidth="1"/>
    <col min="3" max="3" width="8.5703125" style="1" customWidth="1"/>
    <col min="4" max="4" width="11.42578125" style="1" customWidth="1"/>
    <col min="5" max="5" width="12.28515625" style="1" customWidth="1"/>
    <col min="6" max="11" width="11.42578125" style="1" customWidth="1"/>
    <col min="12" max="14" width="12" style="1" bestFit="1" customWidth="1"/>
    <col min="15" max="15" width="9.140625" style="6"/>
    <col min="16" max="17" width="11.7109375" style="6" bestFit="1" customWidth="1"/>
    <col min="18" max="16384" width="9.140625" style="6"/>
  </cols>
  <sheetData>
    <row r="2" spans="1:16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ht="30.75" customHeight="1" x14ac:dyDescent="0.35">
      <c r="A6" s="24"/>
      <c r="B6" s="24"/>
      <c r="C6" s="24"/>
      <c r="D6" s="24"/>
      <c r="E6" s="17" t="s">
        <v>5</v>
      </c>
      <c r="F6" s="24"/>
      <c r="G6" s="24"/>
      <c r="H6" s="24"/>
      <c r="I6" s="24"/>
      <c r="J6" s="24"/>
      <c r="K6" s="24"/>
      <c r="L6" s="24"/>
      <c r="M6" s="24"/>
      <c r="N6" s="24"/>
    </row>
    <row r="7" spans="1:16" ht="9.75" customHeight="1" x14ac:dyDescent="0.35">
      <c r="A7" s="7"/>
      <c r="B7" s="8"/>
      <c r="C7" s="7"/>
      <c r="D7" s="7"/>
      <c r="E7" s="7"/>
      <c r="F7" s="7"/>
      <c r="G7" s="7"/>
    </row>
    <row r="8" spans="1:16" ht="80.099999999999994" customHeigh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6" s="10" customFormat="1" ht="9.9499999999999993" customHeight="1" x14ac:dyDescent="0.3">
      <c r="A9" s="20">
        <v>1</v>
      </c>
      <c r="B9" s="21">
        <v>2</v>
      </c>
      <c r="C9" s="20">
        <v>3</v>
      </c>
      <c r="D9" s="20">
        <v>4</v>
      </c>
      <c r="E9" s="20">
        <v>5</v>
      </c>
      <c r="F9" s="22">
        <v>6</v>
      </c>
      <c r="G9" s="20">
        <v>7</v>
      </c>
      <c r="H9" s="20">
        <v>8</v>
      </c>
      <c r="I9" s="20">
        <v>9</v>
      </c>
      <c r="J9" s="20">
        <v>10</v>
      </c>
      <c r="K9" s="23">
        <v>11</v>
      </c>
      <c r="L9" s="20" t="s">
        <v>37</v>
      </c>
      <c r="M9" s="20">
        <v>13</v>
      </c>
      <c r="N9" s="20" t="s">
        <v>38</v>
      </c>
    </row>
    <row r="10" spans="1:16" ht="60" customHeight="1" x14ac:dyDescent="0.35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ht="30" x14ac:dyDescent="0.35">
      <c r="A11" s="18">
        <v>1</v>
      </c>
      <c r="B11" s="19" t="s">
        <v>21</v>
      </c>
      <c r="C11" s="13" t="s">
        <v>22</v>
      </c>
      <c r="D11" s="14">
        <v>34</v>
      </c>
      <c r="E11" s="32" t="s">
        <v>51</v>
      </c>
      <c r="F11" s="31" t="s">
        <v>39</v>
      </c>
      <c r="G11" s="14" t="s">
        <v>52</v>
      </c>
      <c r="H11" s="34">
        <v>1226.8499999999999</v>
      </c>
      <c r="I11" s="33">
        <v>0.25</v>
      </c>
      <c r="J11" s="34">
        <f>0.25*H11</f>
        <v>306.71249999999998</v>
      </c>
      <c r="K11" s="34">
        <f>H11*1.25</f>
        <v>1533.5625</v>
      </c>
      <c r="L11" s="34">
        <f>D11*H11</f>
        <v>41712.899999999994</v>
      </c>
      <c r="M11" s="34">
        <f>L11*0.25</f>
        <v>10428.224999999999</v>
      </c>
      <c r="N11" s="34">
        <f>L11*1.25</f>
        <v>52141.124999999993</v>
      </c>
      <c r="P11" s="26"/>
    </row>
    <row r="12" spans="1:16" ht="30" customHeight="1" x14ac:dyDescent="0.35">
      <c r="A12" s="18">
        <v>2</v>
      </c>
      <c r="B12" s="19" t="s">
        <v>23</v>
      </c>
      <c r="C12" s="13" t="s">
        <v>22</v>
      </c>
      <c r="D12" s="14">
        <v>6</v>
      </c>
      <c r="E12" s="32" t="s">
        <v>51</v>
      </c>
      <c r="F12" s="14" t="s">
        <v>40</v>
      </c>
      <c r="G12" s="14" t="s">
        <v>53</v>
      </c>
      <c r="H12" s="34">
        <v>144.4</v>
      </c>
      <c r="I12" s="33">
        <v>0.25</v>
      </c>
      <c r="J12" s="34">
        <f t="shared" ref="J12:J22" si="0">0.25*H12</f>
        <v>36.1</v>
      </c>
      <c r="K12" s="34">
        <f t="shared" ref="K12:K22" si="1">H12*1.25</f>
        <v>180.5</v>
      </c>
      <c r="L12" s="34">
        <f t="shared" ref="L12:L22" si="2">D12*H12</f>
        <v>866.40000000000009</v>
      </c>
      <c r="M12" s="34">
        <f t="shared" ref="M12:M22" si="3">L12*0.25</f>
        <v>216.60000000000002</v>
      </c>
      <c r="N12" s="34">
        <f t="shared" ref="N12:N22" si="4">L12*1.25</f>
        <v>1083</v>
      </c>
    </row>
    <row r="13" spans="1:16" ht="30" customHeight="1" x14ac:dyDescent="0.35">
      <c r="A13" s="18">
        <v>3</v>
      </c>
      <c r="B13" s="19" t="s">
        <v>24</v>
      </c>
      <c r="C13" s="13" t="s">
        <v>25</v>
      </c>
      <c r="D13" s="14">
        <v>12</v>
      </c>
      <c r="E13" s="32" t="s">
        <v>51</v>
      </c>
      <c r="F13" s="14" t="s">
        <v>41</v>
      </c>
      <c r="G13" s="14" t="s">
        <v>53</v>
      </c>
      <c r="H13" s="34">
        <v>383.8</v>
      </c>
      <c r="I13" s="33">
        <v>0.25</v>
      </c>
      <c r="J13" s="34">
        <f t="shared" si="0"/>
        <v>95.95</v>
      </c>
      <c r="K13" s="34">
        <f t="shared" si="1"/>
        <v>479.75</v>
      </c>
      <c r="L13" s="34">
        <f t="shared" si="2"/>
        <v>4605.6000000000004</v>
      </c>
      <c r="M13" s="34">
        <f t="shared" si="3"/>
        <v>1151.4000000000001</v>
      </c>
      <c r="N13" s="34">
        <f t="shared" si="4"/>
        <v>5757</v>
      </c>
    </row>
    <row r="14" spans="1:16" ht="30" customHeight="1" x14ac:dyDescent="0.35">
      <c r="A14" s="18">
        <v>4</v>
      </c>
      <c r="B14" s="19" t="s">
        <v>26</v>
      </c>
      <c r="C14" s="13" t="s">
        <v>25</v>
      </c>
      <c r="D14" s="14">
        <v>26</v>
      </c>
      <c r="E14" s="32" t="s">
        <v>51</v>
      </c>
      <c r="F14" s="14" t="s">
        <v>42</v>
      </c>
      <c r="G14" s="14" t="s">
        <v>53</v>
      </c>
      <c r="H14" s="34">
        <v>286.89999999999998</v>
      </c>
      <c r="I14" s="33">
        <v>0.25</v>
      </c>
      <c r="J14" s="34">
        <f t="shared" si="0"/>
        <v>71.724999999999994</v>
      </c>
      <c r="K14" s="34">
        <f t="shared" si="1"/>
        <v>358.625</v>
      </c>
      <c r="L14" s="34">
        <f t="shared" si="2"/>
        <v>7459.4</v>
      </c>
      <c r="M14" s="34">
        <f t="shared" si="3"/>
        <v>1864.85</v>
      </c>
      <c r="N14" s="34">
        <f t="shared" si="4"/>
        <v>9324.25</v>
      </c>
    </row>
    <row r="15" spans="1:16" ht="30" customHeight="1" x14ac:dyDescent="0.35">
      <c r="A15" s="18">
        <v>5</v>
      </c>
      <c r="B15" s="19" t="s">
        <v>27</v>
      </c>
      <c r="C15" s="13" t="s">
        <v>25</v>
      </c>
      <c r="D15" s="14">
        <v>2</v>
      </c>
      <c r="E15" s="32" t="s">
        <v>51</v>
      </c>
      <c r="F15" s="14" t="s">
        <v>43</v>
      </c>
      <c r="G15" s="14" t="s">
        <v>53</v>
      </c>
      <c r="H15" s="34">
        <v>383.8</v>
      </c>
      <c r="I15" s="33">
        <v>0.25</v>
      </c>
      <c r="J15" s="34">
        <f t="shared" si="0"/>
        <v>95.95</v>
      </c>
      <c r="K15" s="34">
        <f t="shared" si="1"/>
        <v>479.75</v>
      </c>
      <c r="L15" s="34">
        <f t="shared" si="2"/>
        <v>767.6</v>
      </c>
      <c r="M15" s="34">
        <f t="shared" si="3"/>
        <v>191.9</v>
      </c>
      <c r="N15" s="34">
        <f t="shared" si="4"/>
        <v>959.5</v>
      </c>
    </row>
    <row r="16" spans="1:16" ht="30" customHeight="1" x14ac:dyDescent="0.35">
      <c r="A16" s="18">
        <v>6</v>
      </c>
      <c r="B16" s="19" t="s">
        <v>28</v>
      </c>
      <c r="C16" s="13" t="s">
        <v>25</v>
      </c>
      <c r="D16" s="14">
        <v>14</v>
      </c>
      <c r="E16" s="32" t="s">
        <v>51</v>
      </c>
      <c r="F16" s="14" t="s">
        <v>44</v>
      </c>
      <c r="G16" s="14" t="s">
        <v>53</v>
      </c>
      <c r="H16" s="34">
        <v>381.9</v>
      </c>
      <c r="I16" s="33">
        <v>0.25</v>
      </c>
      <c r="J16" s="34">
        <f t="shared" si="0"/>
        <v>95.474999999999994</v>
      </c>
      <c r="K16" s="34">
        <f t="shared" si="1"/>
        <v>477.375</v>
      </c>
      <c r="L16" s="34">
        <f t="shared" si="2"/>
        <v>5346.5999999999995</v>
      </c>
      <c r="M16" s="34">
        <f t="shared" si="3"/>
        <v>1336.6499999999999</v>
      </c>
      <c r="N16" s="34">
        <f t="shared" si="4"/>
        <v>6683.2499999999991</v>
      </c>
    </row>
    <row r="17" spans="1:14" ht="30" customHeight="1" x14ac:dyDescent="0.35">
      <c r="A17" s="18">
        <v>7</v>
      </c>
      <c r="B17" s="19" t="s">
        <v>29</v>
      </c>
      <c r="C17" s="13" t="s">
        <v>25</v>
      </c>
      <c r="D17" s="14">
        <v>10</v>
      </c>
      <c r="E17" s="32" t="s">
        <v>51</v>
      </c>
      <c r="F17" s="14" t="s">
        <v>45</v>
      </c>
      <c r="G17" s="14" t="s">
        <v>53</v>
      </c>
      <c r="H17" s="34">
        <v>380</v>
      </c>
      <c r="I17" s="33">
        <v>0.25</v>
      </c>
      <c r="J17" s="34">
        <f t="shared" si="0"/>
        <v>95</v>
      </c>
      <c r="K17" s="34">
        <f t="shared" si="1"/>
        <v>475</v>
      </c>
      <c r="L17" s="34">
        <f t="shared" si="2"/>
        <v>3800</v>
      </c>
      <c r="M17" s="34">
        <f t="shared" si="3"/>
        <v>950</v>
      </c>
      <c r="N17" s="34">
        <f t="shared" si="4"/>
        <v>4750</v>
      </c>
    </row>
    <row r="18" spans="1:14" ht="30" customHeight="1" x14ac:dyDescent="0.35">
      <c r="A18" s="18">
        <v>8</v>
      </c>
      <c r="B18" s="19" t="s">
        <v>30</v>
      </c>
      <c r="C18" s="13" t="s">
        <v>25</v>
      </c>
      <c r="D18" s="14">
        <v>14</v>
      </c>
      <c r="E18" s="32" t="s">
        <v>51</v>
      </c>
      <c r="F18" s="14" t="s">
        <v>46</v>
      </c>
      <c r="G18" s="14" t="s">
        <v>53</v>
      </c>
      <c r="H18" s="34">
        <v>380</v>
      </c>
      <c r="I18" s="33">
        <v>0.25</v>
      </c>
      <c r="J18" s="34">
        <f t="shared" si="0"/>
        <v>95</v>
      </c>
      <c r="K18" s="34">
        <f t="shared" si="1"/>
        <v>475</v>
      </c>
      <c r="L18" s="34">
        <f t="shared" si="2"/>
        <v>5320</v>
      </c>
      <c r="M18" s="34">
        <f t="shared" si="3"/>
        <v>1330</v>
      </c>
      <c r="N18" s="34">
        <f t="shared" si="4"/>
        <v>6650</v>
      </c>
    </row>
    <row r="19" spans="1:14" ht="30" customHeight="1" x14ac:dyDescent="0.35">
      <c r="A19" s="18">
        <v>9</v>
      </c>
      <c r="B19" s="19" t="s">
        <v>31</v>
      </c>
      <c r="C19" s="13" t="s">
        <v>25</v>
      </c>
      <c r="D19" s="14">
        <v>8</v>
      </c>
      <c r="E19" s="32" t="s">
        <v>51</v>
      </c>
      <c r="F19" s="14" t="s">
        <v>47</v>
      </c>
      <c r="G19" s="14" t="s">
        <v>53</v>
      </c>
      <c r="H19" s="34">
        <v>381.9</v>
      </c>
      <c r="I19" s="33">
        <v>0.25</v>
      </c>
      <c r="J19" s="34">
        <f t="shared" si="0"/>
        <v>95.474999999999994</v>
      </c>
      <c r="K19" s="34">
        <f t="shared" si="1"/>
        <v>477.375</v>
      </c>
      <c r="L19" s="34">
        <f t="shared" si="2"/>
        <v>3055.2</v>
      </c>
      <c r="M19" s="34">
        <f t="shared" si="3"/>
        <v>763.8</v>
      </c>
      <c r="N19" s="34">
        <f t="shared" si="4"/>
        <v>3819</v>
      </c>
    </row>
    <row r="20" spans="1:14" ht="30" customHeight="1" x14ac:dyDescent="0.35">
      <c r="A20" s="18">
        <v>10</v>
      </c>
      <c r="B20" s="19" t="s">
        <v>32</v>
      </c>
      <c r="C20" s="13" t="s">
        <v>25</v>
      </c>
      <c r="D20" s="14">
        <v>2</v>
      </c>
      <c r="E20" s="32" t="s">
        <v>51</v>
      </c>
      <c r="F20" s="14" t="s">
        <v>48</v>
      </c>
      <c r="G20" s="14" t="s">
        <v>53</v>
      </c>
      <c r="H20" s="34">
        <v>285</v>
      </c>
      <c r="I20" s="33">
        <v>0.25</v>
      </c>
      <c r="J20" s="34">
        <f t="shared" si="0"/>
        <v>71.25</v>
      </c>
      <c r="K20" s="34">
        <f t="shared" si="1"/>
        <v>356.25</v>
      </c>
      <c r="L20" s="34">
        <f t="shared" si="2"/>
        <v>570</v>
      </c>
      <c r="M20" s="34">
        <f t="shared" si="3"/>
        <v>142.5</v>
      </c>
      <c r="N20" s="34">
        <f t="shared" si="4"/>
        <v>712.5</v>
      </c>
    </row>
    <row r="21" spans="1:14" ht="30" customHeight="1" x14ac:dyDescent="0.35">
      <c r="A21" s="18">
        <v>11</v>
      </c>
      <c r="B21" s="19" t="s">
        <v>33</v>
      </c>
      <c r="C21" s="13" t="s">
        <v>25</v>
      </c>
      <c r="D21" s="14">
        <v>4</v>
      </c>
      <c r="E21" s="32" t="s">
        <v>51</v>
      </c>
      <c r="F21" s="14" t="s">
        <v>49</v>
      </c>
      <c r="G21" s="14" t="s">
        <v>53</v>
      </c>
      <c r="H21" s="34">
        <v>381.9</v>
      </c>
      <c r="I21" s="33">
        <v>0.25</v>
      </c>
      <c r="J21" s="34">
        <f t="shared" si="0"/>
        <v>95.474999999999994</v>
      </c>
      <c r="K21" s="34">
        <f t="shared" si="1"/>
        <v>477.375</v>
      </c>
      <c r="L21" s="34">
        <f t="shared" si="2"/>
        <v>1527.6</v>
      </c>
      <c r="M21" s="34">
        <f t="shared" si="3"/>
        <v>381.9</v>
      </c>
      <c r="N21" s="34">
        <f t="shared" si="4"/>
        <v>1909.5</v>
      </c>
    </row>
    <row r="22" spans="1:14" ht="30" customHeight="1" x14ac:dyDescent="0.35">
      <c r="A22" s="18">
        <v>12</v>
      </c>
      <c r="B22" s="19" t="s">
        <v>34</v>
      </c>
      <c r="C22" s="13" t="s">
        <v>25</v>
      </c>
      <c r="D22" s="14">
        <v>2</v>
      </c>
      <c r="E22" s="32" t="s">
        <v>51</v>
      </c>
      <c r="F22" s="14" t="s">
        <v>50</v>
      </c>
      <c r="G22" s="14" t="s">
        <v>53</v>
      </c>
      <c r="H22" s="34">
        <v>381.9</v>
      </c>
      <c r="I22" s="33">
        <v>0.25</v>
      </c>
      <c r="J22" s="34">
        <f t="shared" si="0"/>
        <v>95.474999999999994</v>
      </c>
      <c r="K22" s="34">
        <f t="shared" si="1"/>
        <v>477.375</v>
      </c>
      <c r="L22" s="34">
        <f t="shared" si="2"/>
        <v>763.8</v>
      </c>
      <c r="M22" s="34">
        <f t="shared" si="3"/>
        <v>190.95</v>
      </c>
      <c r="N22" s="34">
        <f t="shared" si="4"/>
        <v>954.75</v>
      </c>
    </row>
    <row r="23" spans="1:14" ht="30" customHeight="1" x14ac:dyDescent="0.35">
      <c r="A23" s="15"/>
      <c r="B23" s="27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35">
        <f>SUM(L11:L22)</f>
        <v>75795.100000000006</v>
      </c>
      <c r="N23" s="30"/>
    </row>
    <row r="24" spans="1:14" ht="30" customHeight="1" x14ac:dyDescent="0.35">
      <c r="A24" s="15"/>
      <c r="B24" s="27" t="s">
        <v>36</v>
      </c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5">
        <f>SUM(N11:N22)</f>
        <v>94743.875</v>
      </c>
      <c r="N24" s="30"/>
    </row>
    <row r="25" spans="1:14" x14ac:dyDescent="0.35">
      <c r="B25" s="25"/>
    </row>
  </sheetData>
  <protectedRanges>
    <protectedRange sqref="F9" name="Range1_2_2_1"/>
  </protectedRanges>
  <mergeCells count="4">
    <mergeCell ref="B23:L23"/>
    <mergeCell ref="M23:N23"/>
    <mergeCell ref="B24:L24"/>
    <mergeCell ref="M24:N24"/>
  </mergeCells>
  <conditionalFormatting sqref="F11">
    <cfRule type="expression" dxfId="1" priority="1">
      <formula>$M11="GRIS"</formula>
    </cfRule>
    <cfRule type="expression" dxfId="0" priority="2">
      <formula>AND($C12="",$C11=1)</formula>
    </cfRule>
  </conditionalFormatting>
  <pageMargins left="0.7" right="0.85" top="0.75" bottom="0.75" header="0.3" footer="0.3"/>
  <pageSetup paperSize="9" scale="29" orientation="portrait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11</vt:lpstr>
      <vt:lpstr>'TROŠKOVNIK Grupa 11'!Podrucje_ispisa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Info Bomi-Lab</cp:lastModifiedBy>
  <cp:lastPrinted>2023-06-28T07:19:19Z</cp:lastPrinted>
  <dcterms:created xsi:type="dcterms:W3CDTF">2023-06-27T17:42:03Z</dcterms:created>
  <dcterms:modified xsi:type="dcterms:W3CDTF">2023-08-29T10:17:42Z</dcterms:modified>
</cp:coreProperties>
</file>