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uplast\Desktop\NATJEČAJI\2023 godina\OBJEDINJENA NABAVA 2023\za predaju\"/>
    </mc:Choice>
  </mc:AlternateContent>
  <bookViews>
    <workbookView xWindow="-120" yWindow="-120" windowWidth="29040" windowHeight="15840"/>
  </bookViews>
  <sheets>
    <sheet name="Grupa 13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1" l="1"/>
  <c r="M39" i="11"/>
  <c r="M38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J3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I7" i="11"/>
  <c r="J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7" i="11"/>
</calcChain>
</file>

<file path=xl/sharedStrings.xml><?xml version="1.0" encoding="utf-8"?>
<sst xmlns="http://schemas.openxmlformats.org/spreadsheetml/2006/main" count="146" uniqueCount="59">
  <si>
    <t>Jedinica mjere</t>
  </si>
  <si>
    <t>TROŠKOVNIK</t>
  </si>
  <si>
    <t>Red.br.</t>
  </si>
  <si>
    <t>Naziv i opis predmeta nabave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</si>
  <si>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</si>
  <si>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</si>
  <si>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</si>
  <si>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</si>
  <si>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</si>
  <si>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</si>
  <si>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</si>
  <si>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</si>
  <si>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</si>
  <si>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 xml:space="preserve">Evidencijski broj nabave: EVV-ZN 02/23
</t>
  </si>
  <si>
    <t>OPREMA I SREDSTVA ZA ČIŠĆENJE I ODRŽAVANJE  ZA POTREBE ZRAVSTVENIH USTANOVA U RH</t>
  </si>
  <si>
    <t>Okvirne potrebe za 2 godinG</t>
  </si>
  <si>
    <t>Ukupan iznos bez PDV-a</t>
  </si>
  <si>
    <t>Ukupan iznos PDV-a</t>
  </si>
  <si>
    <t>Ukupan iznos sa PDV-om</t>
  </si>
  <si>
    <t>kom</t>
  </si>
  <si>
    <t>Grupa 13 :Vreće za infektološki i specijalni bolnički otpad</t>
  </si>
  <si>
    <t>VREĆE ZA SMEĆE, VELIKE CRVENE PE LD, dim.min.70x110 CM, (dozvoljeno odstupanje +/- 5%), min.80 mikrona</t>
  </si>
  <si>
    <t>VREĆE ZA SMEĆE, MALE CRVENE PE LD, dim.min.50X70 CM, (dozvoljeno odstupanje +/- 5%), min.80 mikrona</t>
  </si>
  <si>
    <t>Pak</t>
  </si>
  <si>
    <t>Vreće za koš - CRVENE: dimenzije 60 x 50 (v x š), tolerancija ± 5% PEHD, debljina minimalno 20 mikrona u pakiranju minimalno 10 komada</t>
  </si>
  <si>
    <t>Vreće za otpad - CRVENE: dimenzije 110 x 70 (v x š), tolerancija ± 5% PELD, debljina minimalno 50 mikrona u pakiranju minimalno 10 komada</t>
  </si>
  <si>
    <t>Vreća PE-LD za smeće mala 500 x 600 mm  (dozvoljeno odstupanje +/- 5%) 80 mikrona, crvena</t>
  </si>
  <si>
    <t>Vreća PE-LD 575 x 1000 mm (dozvoljeno odstupanje +/- 5%) 80 mikrona, crvena s tiskom (logo)</t>
  </si>
  <si>
    <t>Vreća PE-LD 500 x 700 mm (dozvoljeno odstupanje +/- 5%) 80 mikrona, crvena s crnim pojasom po sredini vreće</t>
  </si>
  <si>
    <t>VREĆE ZA SMEĆE, VELIKE PLAVE PE LD, dim.min.70x110 CM, (dozvoljeno odstupanje +/- 5%), min.50 mikrona</t>
  </si>
  <si>
    <t>Kom</t>
  </si>
  <si>
    <t>VREĆE ZA SMEĆE, MALE PLAVE PE HD, dim.min.50X70 CM, (dozvoljeno odstupanje +/- 5%), min.20 mikrona</t>
  </si>
  <si>
    <t>Vreća PE-LD 800 x 1300 mm, falta na bočnim stranama vreće, (dozvoljeno odstupanje +/- 5%), minimalno 80 mikrona, PLAVA. Služi za distribuciju prljavog rublja neotpornog na toplinu, od bolničkih odjela do praonice.</t>
  </si>
  <si>
    <t>Vreća PE-LD 690 x 1080 mm (dozvoljeno odstupanje +/- 5%) 80 mikrona, plava. Služi za razlikovanje od komunalnog otpada. Otpad koji dolazi u vreće vruć je oko 80°C i naziva se stabilizirani otpad. Nastaje nakon obrade infektivnog otpada u NeWster uređaju u kojem se isti sterilizira i usitnjava.</t>
  </si>
  <si>
    <t>Vreće za smeće; 500x700mm, HD, plave, min 80 mikrona</t>
  </si>
  <si>
    <t>PROZIRNE VREĆE ZA SMEĆE, VELIKE PE LD, dim.min.70x110 CM, (dozvoljeno odstupanje +/- 5%), min.50 mikrona</t>
  </si>
  <si>
    <t>PROZIRNE VREĆE ZA SMEĆE, PE HD, dim.min.50X70 CM, (dozvoljeno odstupanje +/- 5%), min.20 mikrona</t>
  </si>
  <si>
    <t>Vreće za smeće PE LD (citotoksični otpad), nepropusna za tekućine, onemogućava ispadanje ili proljevanje sadržaja, žute male, 50 x 80 CM (dozvoljeno odstupanje +/- 5%), min. 80 mikrona</t>
  </si>
  <si>
    <t xml:space="preserve">Vreće za otpad - ŽUTE: dimenzije 110 x 70 (v x š), tolerancija ± 5 % , PELD, debljina minimalno 50 mikrona, u pakiranju minimalno 10 komada           </t>
  </si>
  <si>
    <t>Vreće za smeće PE LD  (citotoksični otpad), nepropusna za tekućine, onemogućava ispadanje ili proljevanje sadržaja, žute velike, 70x110 CM (dozvoljeno odstupanje +/- 5%), min. 80 mikrona</t>
  </si>
  <si>
    <t>VREĆA ZA SMEĆE ZELENA, PE LD, dim.min. 50 X 70  CM (dozvoljeno odstupanje +/- 5%), min. 80 mikrona</t>
  </si>
  <si>
    <t>VREĆA ZA SMEĆE, PE HD, BIJELA, dim. 30x50 cm, (dozvoljeno odstupanje +/- 5%), min. 50 mikrona</t>
  </si>
  <si>
    <t>Vreća PE-LD 800 x 1300 mm, falta na bočnim stranama vreće, (dozvoljeno odstupanje +/- 5%), minimalno 80 mikrona, LJUBIČASTA. Služi za distribuciju rublja uprljanog citotoksičnim otpadom, od bolničkih odjela do praonice.</t>
  </si>
  <si>
    <t>Vreća PE-LD 800 x 1300 mm, (dozvoljeno odstupanje +/- 5%), falta na bočnim stranama vreće (dubina falte 10 cm), minimalno 40 mikrona, PROZIRNA. Služi za distribuciju rublja unutar bolničkih odjela i praonice.</t>
  </si>
  <si>
    <t>Vreće za smeće PROZIRNE - dimenzije min. 80x130 cm PELD (dozvoljeno odsupanje +/-5%) min. 80 mikrona, pak od minimalno 10 komada</t>
  </si>
  <si>
    <t>VREĆE ZA SMEĆE, VELIKE CRVENE PE LD, dim.min.70x110 CM, (dozvoljeno odstupanje +/- 5%), min.20 mikrona</t>
  </si>
  <si>
    <t>Debljina stjenke jedne vreće izražena je u mikronima</t>
  </si>
  <si>
    <t>Napomena:</t>
  </si>
  <si>
    <t xml:space="preserve">Vreće za smeće; 500x700mm, HD, crvene, min 20 mikrona, pak min.15-20 vreća </t>
  </si>
  <si>
    <t xml:space="preserve">Vreće za smeće; 700x1100mm, HD, zelene, min 50 mikrona, pakirane u setu odvojeno (ne u roli) </t>
  </si>
  <si>
    <t>PE LD VREĆA ZELENA, 70 x 110 CM (dozvoljeno odstupanje +/- 5%), min. 70 mikrona, pak. 10 vreća</t>
  </si>
  <si>
    <t>Vreće za rublje 100x130 BIJELE, pak 10 kom.</t>
  </si>
  <si>
    <t xml:space="preserve">PROZIRNE CRVENE VREĆE PE LD 80X120 Cm, (dozvoljeno odstupanje +/-5%), min. 80 mikrona, služi za transport infektivnog rublja,  pakirane u setu odvojeno (ne u roli) </t>
  </si>
  <si>
    <t>Vreće za smeće; 700x1100mm, HD ili PELD, plave, min 80 mikrona</t>
  </si>
  <si>
    <t>Vreće za smeće; 700x1100mm, HD ili PELD, crvene, min 80 mikrona</t>
  </si>
  <si>
    <t>Vreća PE-LD/PVA vreće  700 x 1100 mm, ŽUTA, min. 50 mikrona po stjenki, BOJA ŽUTA s tiskom na bazi vode,od sintetičkog polimera polivinoil alkohoa topivog u vodi, mogućnost ponovne reciklaže,  donji šav vreće topiv u vodi, dno vreće rastvara se u kontaktu s vodom,  (dozvoljeno odstupanje +/- 5%). Služi za distribuciju rublja kontaminiranog krvlju i tjelesnim tekućinama i zaraznog rublja od bolničkih odjela do praonice. Sastoji se od PE-LD original i PE-LD recikalt materijala te PVA materijala. (Biohazard)</t>
  </si>
  <si>
    <t>Vuplast d.o.o.</t>
  </si>
  <si>
    <t>Ovjerena specifikacija grupa 13 stranica 1</t>
  </si>
  <si>
    <t>Ovjerena specifikacija grupa 13 stranica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</si>
</sst>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;_-@_-"/>
    <numFmt numFmtId="169" formatCode="_-* #,##0.00\ [$€-1]_-;\-* #,##0.00\ [$€-1]_-;_-* &quot;-&quot;????\ [$€-1]_-;_-@_-"/>
    <numFmt numFmtId="171" formatCode="_-* #,##0.00\ [$€-1]_-;\-* #,##0.00\ [$€-1]_-;_-* &quot;-&quot;???\ [$€-1]_-;_-@_-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333399"/>
      <name val="Times New Roman"/>
      <family val="2"/>
      <charset val="238"/>
    </font>
    <font>
      <sz val="10"/>
      <color rgb="FF000000"/>
      <name val="Calibri"/>
      <family val="2"/>
      <charset val="1"/>
    </font>
    <font>
      <sz val="10"/>
      <name val="Calibri"/>
      <family val="2"/>
      <charset val="238"/>
    </font>
    <font>
      <sz val="10"/>
      <name val="Calibri"/>
      <family val="2"/>
      <charset val="1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8" fillId="3" borderId="2" applyAlignment="0" applyProtection="0"/>
  </cellStyleXfs>
  <cellXfs count="28">
    <xf numFmtId="0" fontId="0" fillId="0" borderId="0" xfId="0"/>
    <xf numFmtId="0" fontId="0" fillId="0" borderId="1" xfId="0" applyBorder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3" fontId="0" fillId="0" borderId="1" xfId="0" applyNumberFormat="1" applyBorder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/>
    <xf numFmtId="0" fontId="13" fillId="0" borderId="3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9" fontId="0" fillId="0" borderId="1" xfId="0" applyNumberFormat="1" applyBorder="1"/>
    <xf numFmtId="164" fontId="14" fillId="0" borderId="1" xfId="0" applyNumberFormat="1" applyFont="1" applyBorder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169" fontId="0" fillId="0" borderId="1" xfId="0" applyNumberFormat="1" applyBorder="1"/>
    <xf numFmtId="171" fontId="0" fillId="0" borderId="1" xfId="0" applyNumberFormat="1" applyBorder="1"/>
  </cellXfs>
  <cellStyles count="5">
    <cellStyle name="Normal 5" xfId="1"/>
    <cellStyle name="Normalno" xfId="0" builtinId="0"/>
    <cellStyle name="Normalno 2" xfId="2"/>
    <cellStyle name="Normalno 5" xfId="3"/>
    <cellStyle name="TableStyleLigh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34" zoomScale="85" zoomScaleNormal="85" workbookViewId="0">
      <selection activeCell="M38" sqref="M38"/>
    </sheetView>
  </sheetViews>
  <sheetFormatPr defaultRowHeight="15" x14ac:dyDescent="0.25"/>
  <cols>
    <col min="1" max="1" width="6.42578125" customWidth="1"/>
    <col min="2" max="2" width="40.140625" customWidth="1"/>
    <col min="4" max="4" width="11.28515625" customWidth="1"/>
    <col min="5" max="5" width="16.28515625" customWidth="1"/>
    <col min="6" max="6" width="41.140625" customWidth="1"/>
    <col min="9" max="9" width="10.5703125" bestFit="1" customWidth="1"/>
    <col min="10" max="10" width="11" customWidth="1"/>
    <col min="11" max="11" width="14.7109375" customWidth="1"/>
    <col min="12" max="12" width="16" customWidth="1"/>
    <col min="13" max="13" width="19.7109375" customWidth="1"/>
  </cols>
  <sheetData>
    <row r="1" spans="1:13" x14ac:dyDescent="0.25">
      <c r="A1" s="24" t="s">
        <v>13</v>
      </c>
      <c r="B1" s="24"/>
      <c r="C1" s="24"/>
      <c r="D1" s="24"/>
      <c r="E1" s="2"/>
      <c r="F1" s="2"/>
      <c r="G1" s="2"/>
      <c r="H1" s="2"/>
      <c r="I1" s="2"/>
    </row>
    <row r="2" spans="1:13" x14ac:dyDescent="0.25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x14ac:dyDescent="0.25">
      <c r="A4" s="25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x14ac:dyDescent="0.25">
      <c r="A5" s="3"/>
      <c r="B5" s="3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63.75" x14ac:dyDescent="0.25">
      <c r="A6" s="5" t="s">
        <v>2</v>
      </c>
      <c r="B6" s="5" t="s">
        <v>3</v>
      </c>
      <c r="C6" s="6" t="s">
        <v>0</v>
      </c>
      <c r="D6" s="6" t="s">
        <v>15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52.5" customHeight="1" x14ac:dyDescent="0.25">
      <c r="A7" s="7">
        <v>1</v>
      </c>
      <c r="B7" s="8" t="s">
        <v>21</v>
      </c>
      <c r="C7" s="9" t="s">
        <v>19</v>
      </c>
      <c r="D7" s="16">
        <v>2754318</v>
      </c>
      <c r="E7" s="16" t="s">
        <v>56</v>
      </c>
      <c r="F7" s="1" t="s">
        <v>57</v>
      </c>
      <c r="G7" s="23">
        <v>0.13</v>
      </c>
      <c r="H7" s="22">
        <v>0.25</v>
      </c>
      <c r="I7" s="26">
        <f>J7-G7</f>
        <v>3.2500000000000001E-2</v>
      </c>
      <c r="J7" s="26">
        <f>G7*1.25</f>
        <v>0.16250000000000001</v>
      </c>
      <c r="K7" s="26">
        <f>G7*D7</f>
        <v>358061.34</v>
      </c>
      <c r="L7" s="26">
        <f>I7*D7</f>
        <v>89515.335000000006</v>
      </c>
      <c r="M7" s="27">
        <f>K7+L7</f>
        <v>447576.67500000005</v>
      </c>
    </row>
    <row r="8" spans="1:13" ht="24" customHeight="1" x14ac:dyDescent="0.25">
      <c r="A8" s="7">
        <v>2</v>
      </c>
      <c r="B8" s="8" t="s">
        <v>22</v>
      </c>
      <c r="C8" s="9" t="s">
        <v>19</v>
      </c>
      <c r="D8" s="16">
        <v>2461336</v>
      </c>
      <c r="E8" s="16" t="s">
        <v>56</v>
      </c>
      <c r="F8" s="1" t="s">
        <v>57</v>
      </c>
      <c r="G8" s="23">
        <v>0.06</v>
      </c>
      <c r="H8" s="22">
        <v>0.25</v>
      </c>
      <c r="I8" s="26">
        <f t="shared" ref="I8:I37" si="0">J8-G8</f>
        <v>1.4999999999999999E-2</v>
      </c>
      <c r="J8" s="26">
        <f t="shared" ref="J8:J37" si="1">G8*1.25</f>
        <v>7.4999999999999997E-2</v>
      </c>
      <c r="K8" s="26">
        <f t="shared" ref="K8:K37" si="2">G8*D8</f>
        <v>147680.16</v>
      </c>
      <c r="L8" s="26">
        <f t="shared" ref="L8:L37" si="3">I8*D8</f>
        <v>36920.04</v>
      </c>
      <c r="M8" s="27">
        <f t="shared" ref="M8:M37" si="4">K8+L8</f>
        <v>184600.2</v>
      </c>
    </row>
    <row r="9" spans="1:13" ht="25.5" x14ac:dyDescent="0.25">
      <c r="A9" s="7">
        <v>3</v>
      </c>
      <c r="B9" s="8" t="s">
        <v>48</v>
      </c>
      <c r="C9" s="9" t="s">
        <v>23</v>
      </c>
      <c r="D9" s="16">
        <v>19540</v>
      </c>
      <c r="E9" s="16" t="s">
        <v>56</v>
      </c>
      <c r="F9" s="1" t="s">
        <v>57</v>
      </c>
      <c r="G9" s="23">
        <v>0.6</v>
      </c>
      <c r="H9" s="22">
        <v>0.25</v>
      </c>
      <c r="I9" s="26">
        <f t="shared" si="0"/>
        <v>0.15000000000000002</v>
      </c>
      <c r="J9" s="26">
        <f t="shared" si="1"/>
        <v>0.75</v>
      </c>
      <c r="K9" s="26">
        <f t="shared" si="2"/>
        <v>11724</v>
      </c>
      <c r="L9" s="26">
        <f t="shared" si="3"/>
        <v>2931.0000000000005</v>
      </c>
      <c r="M9" s="27">
        <f t="shared" si="4"/>
        <v>14655</v>
      </c>
    </row>
    <row r="10" spans="1:13" ht="38.25" x14ac:dyDescent="0.25">
      <c r="A10" s="7">
        <v>4</v>
      </c>
      <c r="B10" s="10" t="s">
        <v>24</v>
      </c>
      <c r="C10" s="11" t="s">
        <v>23</v>
      </c>
      <c r="D10" s="16">
        <v>200</v>
      </c>
      <c r="E10" s="16" t="s">
        <v>56</v>
      </c>
      <c r="F10" s="1" t="s">
        <v>57</v>
      </c>
      <c r="G10" s="23">
        <v>0.4</v>
      </c>
      <c r="H10" s="22">
        <v>0.25</v>
      </c>
      <c r="I10" s="26">
        <f t="shared" si="0"/>
        <v>9.9999999999999978E-2</v>
      </c>
      <c r="J10" s="26">
        <f t="shared" si="1"/>
        <v>0.5</v>
      </c>
      <c r="K10" s="26">
        <f t="shared" si="2"/>
        <v>80</v>
      </c>
      <c r="L10" s="26">
        <f t="shared" si="3"/>
        <v>19.999999999999996</v>
      </c>
      <c r="M10" s="27">
        <f t="shared" si="4"/>
        <v>100</v>
      </c>
    </row>
    <row r="11" spans="1:13" ht="38.25" x14ac:dyDescent="0.25">
      <c r="A11" s="7">
        <v>5</v>
      </c>
      <c r="B11" s="12" t="s">
        <v>25</v>
      </c>
      <c r="C11" s="11" t="s">
        <v>23</v>
      </c>
      <c r="D11" s="16">
        <v>16100</v>
      </c>
      <c r="E11" s="16" t="s">
        <v>56</v>
      </c>
      <c r="F11" s="1" t="s">
        <v>57</v>
      </c>
      <c r="G11" s="23">
        <v>1</v>
      </c>
      <c r="H11" s="22">
        <v>0.25</v>
      </c>
      <c r="I11" s="26">
        <f t="shared" si="0"/>
        <v>0.25</v>
      </c>
      <c r="J11" s="26">
        <f t="shared" si="1"/>
        <v>1.25</v>
      </c>
      <c r="K11" s="26">
        <f t="shared" si="2"/>
        <v>16100</v>
      </c>
      <c r="L11" s="26">
        <f t="shared" si="3"/>
        <v>4025</v>
      </c>
      <c r="M11" s="27">
        <f t="shared" si="4"/>
        <v>20125</v>
      </c>
    </row>
    <row r="12" spans="1:13" ht="38.25" x14ac:dyDescent="0.25">
      <c r="A12" s="7">
        <v>6</v>
      </c>
      <c r="B12" s="12" t="s">
        <v>26</v>
      </c>
      <c r="C12" s="11" t="s">
        <v>19</v>
      </c>
      <c r="D12" s="16">
        <v>240000</v>
      </c>
      <c r="E12" s="16" t="s">
        <v>56</v>
      </c>
      <c r="F12" s="1" t="s">
        <v>57</v>
      </c>
      <c r="G12" s="23">
        <v>0.04</v>
      </c>
      <c r="H12" s="22">
        <v>0.25</v>
      </c>
      <c r="I12" s="26">
        <f t="shared" si="0"/>
        <v>1.0000000000000002E-2</v>
      </c>
      <c r="J12" s="26">
        <f t="shared" si="1"/>
        <v>0.05</v>
      </c>
      <c r="K12" s="26">
        <f t="shared" si="2"/>
        <v>9600</v>
      </c>
      <c r="L12" s="26">
        <f t="shared" si="3"/>
        <v>2400.0000000000005</v>
      </c>
      <c r="M12" s="27">
        <f t="shared" si="4"/>
        <v>12000</v>
      </c>
    </row>
    <row r="13" spans="1:13" ht="38.25" x14ac:dyDescent="0.25">
      <c r="A13" s="7">
        <v>7</v>
      </c>
      <c r="B13" s="12" t="s">
        <v>27</v>
      </c>
      <c r="C13" s="11" t="s">
        <v>19</v>
      </c>
      <c r="D13" s="16">
        <v>36000</v>
      </c>
      <c r="E13" s="16" t="s">
        <v>56</v>
      </c>
      <c r="F13" s="1" t="s">
        <v>57</v>
      </c>
      <c r="G13" s="23">
        <v>0.15</v>
      </c>
      <c r="H13" s="22">
        <v>0.25</v>
      </c>
      <c r="I13" s="26">
        <f t="shared" si="0"/>
        <v>3.7500000000000006E-2</v>
      </c>
      <c r="J13" s="26">
        <f t="shared" si="1"/>
        <v>0.1875</v>
      </c>
      <c r="K13" s="26">
        <f t="shared" si="2"/>
        <v>5400</v>
      </c>
      <c r="L13" s="26">
        <f t="shared" si="3"/>
        <v>1350.0000000000002</v>
      </c>
      <c r="M13" s="27">
        <f t="shared" si="4"/>
        <v>6750</v>
      </c>
    </row>
    <row r="14" spans="1:13" ht="38.25" x14ac:dyDescent="0.25">
      <c r="A14" s="7">
        <v>8</v>
      </c>
      <c r="B14" s="12" t="s">
        <v>28</v>
      </c>
      <c r="C14" s="11" t="s">
        <v>19</v>
      </c>
      <c r="D14" s="16">
        <v>1000</v>
      </c>
      <c r="E14" s="16" t="s">
        <v>56</v>
      </c>
      <c r="F14" s="1" t="s">
        <v>57</v>
      </c>
      <c r="G14" s="23">
        <v>1</v>
      </c>
      <c r="H14" s="22">
        <v>0.25</v>
      </c>
      <c r="I14" s="26">
        <f t="shared" si="0"/>
        <v>0.25</v>
      </c>
      <c r="J14" s="26">
        <f t="shared" si="1"/>
        <v>1.25</v>
      </c>
      <c r="K14" s="26">
        <f t="shared" si="2"/>
        <v>1000</v>
      </c>
      <c r="L14" s="26">
        <f t="shared" si="3"/>
        <v>250</v>
      </c>
      <c r="M14" s="27">
        <f t="shared" si="4"/>
        <v>1250</v>
      </c>
    </row>
    <row r="15" spans="1:13" ht="25.5" x14ac:dyDescent="0.25">
      <c r="A15" s="7">
        <v>9</v>
      </c>
      <c r="B15" s="21" t="s">
        <v>54</v>
      </c>
      <c r="C15" s="13" t="s">
        <v>19</v>
      </c>
      <c r="D15" s="16">
        <v>86000</v>
      </c>
      <c r="E15" s="16" t="s">
        <v>56</v>
      </c>
      <c r="F15" s="1" t="s">
        <v>57</v>
      </c>
      <c r="G15" s="23">
        <v>0.13</v>
      </c>
      <c r="H15" s="22">
        <v>0.25</v>
      </c>
      <c r="I15" s="26">
        <f t="shared" si="0"/>
        <v>3.2500000000000001E-2</v>
      </c>
      <c r="J15" s="26">
        <f t="shared" si="1"/>
        <v>0.16250000000000001</v>
      </c>
      <c r="K15" s="26">
        <f t="shared" si="2"/>
        <v>11180</v>
      </c>
      <c r="L15" s="26">
        <f t="shared" si="3"/>
        <v>2795</v>
      </c>
      <c r="M15" s="27">
        <f t="shared" si="4"/>
        <v>13975</v>
      </c>
    </row>
    <row r="16" spans="1:13" ht="38.25" x14ac:dyDescent="0.25">
      <c r="A16" s="7">
        <v>10</v>
      </c>
      <c r="B16" s="14" t="s">
        <v>29</v>
      </c>
      <c r="C16" s="15" t="s">
        <v>30</v>
      </c>
      <c r="D16" s="16">
        <v>567400</v>
      </c>
      <c r="E16" s="16" t="s">
        <v>56</v>
      </c>
      <c r="F16" s="1" t="s">
        <v>57</v>
      </c>
      <c r="G16" s="23">
        <v>0.11</v>
      </c>
      <c r="H16" s="22">
        <v>0.25</v>
      </c>
      <c r="I16" s="26">
        <f t="shared" si="0"/>
        <v>2.7500000000000011E-2</v>
      </c>
      <c r="J16" s="26">
        <f t="shared" si="1"/>
        <v>0.13750000000000001</v>
      </c>
      <c r="K16" s="26">
        <f t="shared" si="2"/>
        <v>62414</v>
      </c>
      <c r="L16" s="26">
        <f t="shared" si="3"/>
        <v>15603.500000000005</v>
      </c>
      <c r="M16" s="27">
        <f t="shared" si="4"/>
        <v>78017.5</v>
      </c>
    </row>
    <row r="17" spans="1:13" ht="39" x14ac:dyDescent="0.25">
      <c r="A17" s="7">
        <v>11</v>
      </c>
      <c r="B17" s="17" t="s">
        <v>31</v>
      </c>
      <c r="C17" s="18" t="s">
        <v>30</v>
      </c>
      <c r="D17" s="16">
        <v>488400</v>
      </c>
      <c r="E17" s="16" t="s">
        <v>56</v>
      </c>
      <c r="F17" s="1" t="s">
        <v>57</v>
      </c>
      <c r="G17" s="23">
        <v>0.04</v>
      </c>
      <c r="H17" s="22">
        <v>0.25</v>
      </c>
      <c r="I17" s="26">
        <f t="shared" si="0"/>
        <v>1.0000000000000002E-2</v>
      </c>
      <c r="J17" s="26">
        <f t="shared" si="1"/>
        <v>0.05</v>
      </c>
      <c r="K17" s="26">
        <f t="shared" si="2"/>
        <v>19536</v>
      </c>
      <c r="L17" s="26">
        <f t="shared" si="3"/>
        <v>4884.0000000000009</v>
      </c>
      <c r="M17" s="27">
        <f t="shared" si="4"/>
        <v>24420</v>
      </c>
    </row>
    <row r="18" spans="1:13" ht="64.5" x14ac:dyDescent="0.25">
      <c r="A18" s="7">
        <v>12</v>
      </c>
      <c r="B18" s="17" t="s">
        <v>32</v>
      </c>
      <c r="C18" s="18" t="s">
        <v>30</v>
      </c>
      <c r="D18" s="16">
        <v>240000</v>
      </c>
      <c r="E18" s="16" t="s">
        <v>56</v>
      </c>
      <c r="F18" s="1" t="s">
        <v>57</v>
      </c>
      <c r="G18" s="23">
        <v>0.19</v>
      </c>
      <c r="H18" s="22">
        <v>0.25</v>
      </c>
      <c r="I18" s="26">
        <f t="shared" si="0"/>
        <v>4.7499999999999987E-2</v>
      </c>
      <c r="J18" s="26">
        <f t="shared" si="1"/>
        <v>0.23749999999999999</v>
      </c>
      <c r="K18" s="26">
        <f t="shared" si="2"/>
        <v>45600</v>
      </c>
      <c r="L18" s="26">
        <f t="shared" si="3"/>
        <v>11399.999999999996</v>
      </c>
      <c r="M18" s="27">
        <f t="shared" si="4"/>
        <v>57000</v>
      </c>
    </row>
    <row r="19" spans="1:13" ht="90" x14ac:dyDescent="0.25">
      <c r="A19" s="7">
        <v>13</v>
      </c>
      <c r="B19" s="17" t="s">
        <v>33</v>
      </c>
      <c r="C19" s="18" t="s">
        <v>30</v>
      </c>
      <c r="D19" s="16">
        <v>22000</v>
      </c>
      <c r="E19" s="16" t="s">
        <v>56</v>
      </c>
      <c r="F19" s="1" t="s">
        <v>57</v>
      </c>
      <c r="G19" s="23">
        <v>0.1</v>
      </c>
      <c r="H19" s="22">
        <v>0.25</v>
      </c>
      <c r="I19" s="26">
        <f t="shared" si="0"/>
        <v>2.4999999999999994E-2</v>
      </c>
      <c r="J19" s="26">
        <f t="shared" si="1"/>
        <v>0.125</v>
      </c>
      <c r="K19" s="26">
        <f t="shared" si="2"/>
        <v>2200</v>
      </c>
      <c r="L19" s="26">
        <f t="shared" si="3"/>
        <v>549.99999999999989</v>
      </c>
      <c r="M19" s="27">
        <f t="shared" si="4"/>
        <v>2750</v>
      </c>
    </row>
    <row r="20" spans="1:13" ht="26.25" x14ac:dyDescent="0.25">
      <c r="A20" s="7">
        <v>14</v>
      </c>
      <c r="B20" s="17" t="s">
        <v>53</v>
      </c>
      <c r="C20" s="18" t="s">
        <v>30</v>
      </c>
      <c r="D20" s="16">
        <v>27360</v>
      </c>
      <c r="E20" s="16" t="s">
        <v>56</v>
      </c>
      <c r="F20" s="1" t="s">
        <v>57</v>
      </c>
      <c r="G20" s="23">
        <v>0.11</v>
      </c>
      <c r="H20" s="22">
        <v>0.25</v>
      </c>
      <c r="I20" s="26">
        <f t="shared" si="0"/>
        <v>2.7500000000000011E-2</v>
      </c>
      <c r="J20" s="26">
        <f t="shared" si="1"/>
        <v>0.13750000000000001</v>
      </c>
      <c r="K20" s="26">
        <f t="shared" si="2"/>
        <v>3009.6</v>
      </c>
      <c r="L20" s="26">
        <f t="shared" si="3"/>
        <v>752.40000000000032</v>
      </c>
      <c r="M20" s="27">
        <f t="shared" si="4"/>
        <v>3762</v>
      </c>
    </row>
    <row r="21" spans="1:13" ht="26.25" x14ac:dyDescent="0.25">
      <c r="A21" s="7">
        <v>15</v>
      </c>
      <c r="B21" s="17" t="s">
        <v>34</v>
      </c>
      <c r="C21" s="18" t="s">
        <v>30</v>
      </c>
      <c r="D21" s="16">
        <v>18000</v>
      </c>
      <c r="E21" s="16" t="s">
        <v>56</v>
      </c>
      <c r="F21" s="1" t="s">
        <v>57</v>
      </c>
      <c r="G21" s="23">
        <v>0.05</v>
      </c>
      <c r="H21" s="22">
        <v>0.25</v>
      </c>
      <c r="I21" s="26">
        <f t="shared" si="0"/>
        <v>1.2499999999999997E-2</v>
      </c>
      <c r="J21" s="26">
        <f t="shared" si="1"/>
        <v>6.25E-2</v>
      </c>
      <c r="K21" s="26">
        <f t="shared" si="2"/>
        <v>900</v>
      </c>
      <c r="L21" s="26">
        <f t="shared" si="3"/>
        <v>224.99999999999994</v>
      </c>
      <c r="M21" s="27">
        <f t="shared" si="4"/>
        <v>1125</v>
      </c>
    </row>
    <row r="22" spans="1:13" ht="39" x14ac:dyDescent="0.25">
      <c r="A22" s="7">
        <v>16</v>
      </c>
      <c r="B22" s="17" t="s">
        <v>35</v>
      </c>
      <c r="C22" s="18" t="s">
        <v>30</v>
      </c>
      <c r="D22" s="16">
        <v>52000</v>
      </c>
      <c r="E22" s="16" t="s">
        <v>56</v>
      </c>
      <c r="F22" s="1" t="s">
        <v>57</v>
      </c>
      <c r="G22" s="23">
        <v>0.1</v>
      </c>
      <c r="H22" s="22">
        <v>0.25</v>
      </c>
      <c r="I22" s="26">
        <f t="shared" si="0"/>
        <v>2.4999999999999994E-2</v>
      </c>
      <c r="J22" s="26">
        <f t="shared" si="1"/>
        <v>0.125</v>
      </c>
      <c r="K22" s="26">
        <f t="shared" si="2"/>
        <v>5200</v>
      </c>
      <c r="L22" s="26">
        <f t="shared" si="3"/>
        <v>1299.9999999999998</v>
      </c>
      <c r="M22" s="27">
        <f t="shared" si="4"/>
        <v>6500</v>
      </c>
    </row>
    <row r="23" spans="1:13" ht="39" x14ac:dyDescent="0.25">
      <c r="A23" s="7">
        <v>17</v>
      </c>
      <c r="B23" s="17" t="s">
        <v>36</v>
      </c>
      <c r="C23" s="18" t="s">
        <v>30</v>
      </c>
      <c r="D23" s="16">
        <v>18000</v>
      </c>
      <c r="E23" s="16" t="s">
        <v>56</v>
      </c>
      <c r="F23" s="1" t="s">
        <v>57</v>
      </c>
      <c r="G23" s="23">
        <v>0.04</v>
      </c>
      <c r="H23" s="22">
        <v>0.25</v>
      </c>
      <c r="I23" s="26">
        <f t="shared" si="0"/>
        <v>1.0000000000000002E-2</v>
      </c>
      <c r="J23" s="26">
        <f t="shared" si="1"/>
        <v>0.05</v>
      </c>
      <c r="K23" s="26">
        <f t="shared" si="2"/>
        <v>720</v>
      </c>
      <c r="L23" s="26">
        <f t="shared" si="3"/>
        <v>180.00000000000003</v>
      </c>
      <c r="M23" s="27">
        <f t="shared" si="4"/>
        <v>900</v>
      </c>
    </row>
    <row r="24" spans="1:13" ht="64.5" x14ac:dyDescent="0.25">
      <c r="A24" s="7">
        <v>18</v>
      </c>
      <c r="B24" s="17" t="s">
        <v>37</v>
      </c>
      <c r="C24" s="18" t="s">
        <v>30</v>
      </c>
      <c r="D24" s="16">
        <v>49720</v>
      </c>
      <c r="E24" s="16" t="s">
        <v>56</v>
      </c>
      <c r="F24" s="1" t="s">
        <v>58</v>
      </c>
      <c r="G24" s="23">
        <v>0.08</v>
      </c>
      <c r="H24" s="22">
        <v>0.25</v>
      </c>
      <c r="I24" s="26">
        <f t="shared" si="0"/>
        <v>2.0000000000000004E-2</v>
      </c>
      <c r="J24" s="26">
        <f t="shared" si="1"/>
        <v>0.1</v>
      </c>
      <c r="K24" s="26">
        <f t="shared" si="2"/>
        <v>3977.6</v>
      </c>
      <c r="L24" s="26">
        <f t="shared" si="3"/>
        <v>994.4000000000002</v>
      </c>
      <c r="M24" s="27">
        <f t="shared" si="4"/>
        <v>4972</v>
      </c>
    </row>
    <row r="25" spans="1:13" ht="39" x14ac:dyDescent="0.25">
      <c r="A25" s="7">
        <v>19</v>
      </c>
      <c r="B25" s="17" t="s">
        <v>38</v>
      </c>
      <c r="C25" s="18" t="s">
        <v>23</v>
      </c>
      <c r="D25" s="16">
        <v>8820</v>
      </c>
      <c r="E25" s="16" t="s">
        <v>56</v>
      </c>
      <c r="F25" s="1" t="s">
        <v>58</v>
      </c>
      <c r="G25" s="23">
        <v>1.3</v>
      </c>
      <c r="H25" s="22">
        <v>0.25</v>
      </c>
      <c r="I25" s="26">
        <f t="shared" si="0"/>
        <v>0.32499999999999996</v>
      </c>
      <c r="J25" s="26">
        <f t="shared" si="1"/>
        <v>1.625</v>
      </c>
      <c r="K25" s="26">
        <f t="shared" si="2"/>
        <v>11466</v>
      </c>
      <c r="L25" s="26">
        <f t="shared" si="3"/>
        <v>2866.4999999999995</v>
      </c>
      <c r="M25" s="27">
        <f t="shared" si="4"/>
        <v>14332.5</v>
      </c>
    </row>
    <row r="26" spans="1:13" ht="153.75" x14ac:dyDescent="0.25">
      <c r="A26" s="7">
        <v>20</v>
      </c>
      <c r="B26" s="17" t="s">
        <v>55</v>
      </c>
      <c r="C26" s="18" t="s">
        <v>30</v>
      </c>
      <c r="D26" s="16">
        <v>116400</v>
      </c>
      <c r="E26" s="16" t="s">
        <v>56</v>
      </c>
      <c r="F26" s="1" t="s">
        <v>58</v>
      </c>
      <c r="G26" s="23">
        <v>0.3</v>
      </c>
      <c r="H26" s="22">
        <v>0.25</v>
      </c>
      <c r="I26" s="26">
        <f t="shared" si="0"/>
        <v>7.5000000000000011E-2</v>
      </c>
      <c r="J26" s="26">
        <f t="shared" si="1"/>
        <v>0.375</v>
      </c>
      <c r="K26" s="26">
        <f t="shared" si="2"/>
        <v>34920</v>
      </c>
      <c r="L26" s="26">
        <f t="shared" si="3"/>
        <v>8730.0000000000018</v>
      </c>
      <c r="M26" s="27">
        <f t="shared" si="4"/>
        <v>43650</v>
      </c>
    </row>
    <row r="27" spans="1:13" ht="64.5" x14ac:dyDescent="0.25">
      <c r="A27" s="7">
        <v>21</v>
      </c>
      <c r="B27" s="17" t="s">
        <v>39</v>
      </c>
      <c r="C27" s="18" t="s">
        <v>23</v>
      </c>
      <c r="D27" s="16">
        <v>22200</v>
      </c>
      <c r="E27" s="16" t="s">
        <v>56</v>
      </c>
      <c r="F27" s="1" t="s">
        <v>58</v>
      </c>
      <c r="G27" s="23">
        <v>0.13</v>
      </c>
      <c r="H27" s="22">
        <v>0.25</v>
      </c>
      <c r="I27" s="26">
        <f t="shared" si="0"/>
        <v>3.2500000000000001E-2</v>
      </c>
      <c r="J27" s="26">
        <f t="shared" si="1"/>
        <v>0.16250000000000001</v>
      </c>
      <c r="K27" s="26">
        <f t="shared" si="2"/>
        <v>2886</v>
      </c>
      <c r="L27" s="26">
        <f t="shared" si="3"/>
        <v>721.5</v>
      </c>
      <c r="M27" s="27">
        <f t="shared" si="4"/>
        <v>3607.5</v>
      </c>
    </row>
    <row r="28" spans="1:13" ht="26.25" x14ac:dyDescent="0.25">
      <c r="A28" s="7">
        <v>22</v>
      </c>
      <c r="B28" s="17" t="s">
        <v>49</v>
      </c>
      <c r="C28" s="18" t="s">
        <v>30</v>
      </c>
      <c r="D28" s="16">
        <v>20000</v>
      </c>
      <c r="E28" s="16" t="s">
        <v>56</v>
      </c>
      <c r="F28" s="1" t="s">
        <v>58</v>
      </c>
      <c r="G28" s="23">
        <v>0.13</v>
      </c>
      <c r="H28" s="22">
        <v>0.25</v>
      </c>
      <c r="I28" s="26">
        <f t="shared" si="0"/>
        <v>3.2500000000000001E-2</v>
      </c>
      <c r="J28" s="26">
        <f t="shared" si="1"/>
        <v>0.16250000000000001</v>
      </c>
      <c r="K28" s="26">
        <f t="shared" si="2"/>
        <v>2600</v>
      </c>
      <c r="L28" s="26">
        <f t="shared" si="3"/>
        <v>650</v>
      </c>
      <c r="M28" s="27">
        <f t="shared" si="4"/>
        <v>3250</v>
      </c>
    </row>
    <row r="29" spans="1:13" ht="39" x14ac:dyDescent="0.25">
      <c r="A29" s="7">
        <v>23</v>
      </c>
      <c r="B29" s="17" t="s">
        <v>50</v>
      </c>
      <c r="C29" s="18" t="s">
        <v>23</v>
      </c>
      <c r="D29" s="16">
        <v>16480</v>
      </c>
      <c r="E29" s="16" t="s">
        <v>56</v>
      </c>
      <c r="F29" s="1" t="s">
        <v>58</v>
      </c>
      <c r="G29" s="23">
        <v>1.3</v>
      </c>
      <c r="H29" s="22">
        <v>0.25</v>
      </c>
      <c r="I29" s="26">
        <f t="shared" si="0"/>
        <v>0.32499999999999996</v>
      </c>
      <c r="J29" s="26">
        <f t="shared" si="1"/>
        <v>1.625</v>
      </c>
      <c r="K29" s="26">
        <f t="shared" si="2"/>
        <v>21424</v>
      </c>
      <c r="L29" s="26">
        <f t="shared" si="3"/>
        <v>5355.9999999999991</v>
      </c>
      <c r="M29" s="27">
        <f t="shared" si="4"/>
        <v>26780</v>
      </c>
    </row>
    <row r="30" spans="1:13" ht="39" x14ac:dyDescent="0.25">
      <c r="A30" s="7">
        <v>24</v>
      </c>
      <c r="B30" s="17" t="s">
        <v>40</v>
      </c>
      <c r="C30" s="18" t="s">
        <v>30</v>
      </c>
      <c r="D30" s="16">
        <v>260040</v>
      </c>
      <c r="E30" s="16" t="s">
        <v>56</v>
      </c>
      <c r="F30" s="1" t="s">
        <v>58</v>
      </c>
      <c r="G30" s="23">
        <v>0.06</v>
      </c>
      <c r="H30" s="22">
        <v>0.25</v>
      </c>
      <c r="I30" s="26">
        <f t="shared" si="0"/>
        <v>1.4999999999999999E-2</v>
      </c>
      <c r="J30" s="26">
        <f t="shared" si="1"/>
        <v>7.4999999999999997E-2</v>
      </c>
      <c r="K30" s="26">
        <f t="shared" si="2"/>
        <v>15602.4</v>
      </c>
      <c r="L30" s="26">
        <f t="shared" si="3"/>
        <v>3900.6</v>
      </c>
      <c r="M30" s="27">
        <f t="shared" si="4"/>
        <v>19503</v>
      </c>
    </row>
    <row r="31" spans="1:13" ht="26.25" x14ac:dyDescent="0.25">
      <c r="A31" s="7">
        <v>25</v>
      </c>
      <c r="B31" s="17" t="s">
        <v>41</v>
      </c>
      <c r="C31" s="18" t="s">
        <v>30</v>
      </c>
      <c r="D31" s="16">
        <v>20800</v>
      </c>
      <c r="E31" s="16" t="s">
        <v>56</v>
      </c>
      <c r="F31" s="1" t="s">
        <v>58</v>
      </c>
      <c r="G31" s="23">
        <v>0.11</v>
      </c>
      <c r="H31" s="22">
        <v>0.25</v>
      </c>
      <c r="I31" s="26">
        <f t="shared" si="0"/>
        <v>2.7500000000000011E-2</v>
      </c>
      <c r="J31" s="26">
        <f t="shared" si="1"/>
        <v>0.13750000000000001</v>
      </c>
      <c r="K31" s="26">
        <f t="shared" si="2"/>
        <v>2288</v>
      </c>
      <c r="L31" s="26">
        <f t="shared" si="3"/>
        <v>572.00000000000023</v>
      </c>
      <c r="M31" s="27">
        <f t="shared" si="4"/>
        <v>2860</v>
      </c>
    </row>
    <row r="32" spans="1:13" x14ac:dyDescent="0.25">
      <c r="A32" s="7">
        <v>26</v>
      </c>
      <c r="B32" s="17" t="s">
        <v>51</v>
      </c>
      <c r="C32" s="18" t="s">
        <v>23</v>
      </c>
      <c r="D32" s="16">
        <v>7640</v>
      </c>
      <c r="E32" s="16" t="s">
        <v>56</v>
      </c>
      <c r="F32" s="1" t="s">
        <v>58</v>
      </c>
      <c r="G32" s="23">
        <v>1</v>
      </c>
      <c r="H32" s="22">
        <v>0.25</v>
      </c>
      <c r="I32" s="26">
        <f t="shared" si="0"/>
        <v>0.25</v>
      </c>
      <c r="J32" s="26">
        <f t="shared" si="1"/>
        <v>1.25</v>
      </c>
      <c r="K32" s="26">
        <f t="shared" si="2"/>
        <v>7640</v>
      </c>
      <c r="L32" s="26">
        <f t="shared" si="3"/>
        <v>1910</v>
      </c>
      <c r="M32" s="27">
        <f t="shared" si="4"/>
        <v>9550</v>
      </c>
    </row>
    <row r="33" spans="1:13" ht="64.5" x14ac:dyDescent="0.25">
      <c r="A33" s="7">
        <v>27</v>
      </c>
      <c r="B33" s="17" t="s">
        <v>42</v>
      </c>
      <c r="C33" s="18" t="s">
        <v>30</v>
      </c>
      <c r="D33" s="16">
        <v>5000</v>
      </c>
      <c r="E33" s="16" t="s">
        <v>56</v>
      </c>
      <c r="F33" s="1" t="s">
        <v>58</v>
      </c>
      <c r="G33" s="23">
        <v>0.19</v>
      </c>
      <c r="H33" s="22">
        <v>0.25</v>
      </c>
      <c r="I33" s="26">
        <f t="shared" si="0"/>
        <v>4.7499999999999987E-2</v>
      </c>
      <c r="J33" s="26">
        <f t="shared" si="1"/>
        <v>0.23749999999999999</v>
      </c>
      <c r="K33" s="26">
        <f t="shared" si="2"/>
        <v>950</v>
      </c>
      <c r="L33" s="26">
        <f t="shared" si="3"/>
        <v>237.49999999999994</v>
      </c>
      <c r="M33" s="27">
        <f t="shared" si="4"/>
        <v>1187.5</v>
      </c>
    </row>
    <row r="34" spans="1:13" ht="51.75" x14ac:dyDescent="0.25">
      <c r="A34" s="7">
        <v>28</v>
      </c>
      <c r="B34" s="17" t="s">
        <v>52</v>
      </c>
      <c r="C34" s="18" t="s">
        <v>30</v>
      </c>
      <c r="D34" s="16">
        <v>20000</v>
      </c>
      <c r="E34" s="16" t="s">
        <v>56</v>
      </c>
      <c r="F34" s="1" t="s">
        <v>58</v>
      </c>
      <c r="G34" s="23">
        <v>0.17</v>
      </c>
      <c r="H34" s="22">
        <v>0.25</v>
      </c>
      <c r="I34" s="26">
        <f t="shared" si="0"/>
        <v>4.250000000000001E-2</v>
      </c>
      <c r="J34" s="26">
        <f t="shared" si="1"/>
        <v>0.21250000000000002</v>
      </c>
      <c r="K34" s="26">
        <f t="shared" si="2"/>
        <v>3400.0000000000005</v>
      </c>
      <c r="L34" s="26">
        <f t="shared" si="3"/>
        <v>850.00000000000023</v>
      </c>
      <c r="M34" s="27">
        <f t="shared" si="4"/>
        <v>4250.0000000000009</v>
      </c>
    </row>
    <row r="35" spans="1:13" ht="64.5" x14ac:dyDescent="0.25">
      <c r="A35" s="7">
        <v>29</v>
      </c>
      <c r="B35" s="17" t="s">
        <v>43</v>
      </c>
      <c r="C35" s="18" t="s">
        <v>30</v>
      </c>
      <c r="D35" s="16">
        <v>462000</v>
      </c>
      <c r="E35" s="16" t="s">
        <v>56</v>
      </c>
      <c r="F35" s="1" t="s">
        <v>58</v>
      </c>
      <c r="G35" s="23">
        <v>0.19</v>
      </c>
      <c r="H35" s="22">
        <v>0.25</v>
      </c>
      <c r="I35" s="26">
        <f t="shared" si="0"/>
        <v>4.7499999999999987E-2</v>
      </c>
      <c r="J35" s="26">
        <f t="shared" si="1"/>
        <v>0.23749999999999999</v>
      </c>
      <c r="K35" s="26">
        <f t="shared" si="2"/>
        <v>87780</v>
      </c>
      <c r="L35" s="26">
        <f t="shared" si="3"/>
        <v>21944.999999999993</v>
      </c>
      <c r="M35" s="27">
        <f t="shared" si="4"/>
        <v>109725</v>
      </c>
    </row>
    <row r="36" spans="1:13" ht="39" x14ac:dyDescent="0.25">
      <c r="A36" s="7">
        <v>30</v>
      </c>
      <c r="B36" s="17" t="s">
        <v>44</v>
      </c>
      <c r="C36" s="18" t="s">
        <v>23</v>
      </c>
      <c r="D36" s="16">
        <v>10970</v>
      </c>
      <c r="E36" s="16" t="s">
        <v>56</v>
      </c>
      <c r="F36" s="1" t="s">
        <v>58</v>
      </c>
      <c r="G36" s="23">
        <v>1.7</v>
      </c>
      <c r="H36" s="22">
        <v>0.25</v>
      </c>
      <c r="I36" s="26">
        <f t="shared" si="0"/>
        <v>0.42500000000000004</v>
      </c>
      <c r="J36" s="26">
        <f t="shared" si="1"/>
        <v>2.125</v>
      </c>
      <c r="K36" s="26">
        <f t="shared" si="2"/>
        <v>18649</v>
      </c>
      <c r="L36" s="26">
        <f t="shared" si="3"/>
        <v>4662.2500000000009</v>
      </c>
      <c r="M36" s="27">
        <f t="shared" si="4"/>
        <v>23311.25</v>
      </c>
    </row>
    <row r="37" spans="1:13" ht="39" x14ac:dyDescent="0.25">
      <c r="A37" s="7">
        <v>31</v>
      </c>
      <c r="B37" s="17" t="s">
        <v>45</v>
      </c>
      <c r="C37" s="18" t="s">
        <v>30</v>
      </c>
      <c r="D37" s="16">
        <v>70000</v>
      </c>
      <c r="E37" s="16" t="s">
        <v>56</v>
      </c>
      <c r="F37" s="1" t="s">
        <v>58</v>
      </c>
      <c r="G37" s="23">
        <v>0.09</v>
      </c>
      <c r="H37" s="22">
        <v>0.25</v>
      </c>
      <c r="I37" s="26">
        <f t="shared" si="0"/>
        <v>2.2499999999999992E-2</v>
      </c>
      <c r="J37" s="26">
        <f t="shared" si="1"/>
        <v>0.11249999999999999</v>
      </c>
      <c r="K37" s="26">
        <f t="shared" si="2"/>
        <v>6300</v>
      </c>
      <c r="L37" s="26">
        <f t="shared" si="3"/>
        <v>1574.9999999999995</v>
      </c>
      <c r="M37" s="27">
        <f t="shared" si="4"/>
        <v>7875</v>
      </c>
    </row>
    <row r="38" spans="1:13" x14ac:dyDescent="0.25">
      <c r="B38" s="20" t="s">
        <v>47</v>
      </c>
      <c r="K38" s="1" t="s">
        <v>16</v>
      </c>
      <c r="L38" s="1"/>
      <c r="M38" s="23">
        <f>K7+K8+K9+K10+K11+K12+K13+K14+K15+K16+K17+K18+K19+K20+K21+K22+K23+K24+K25+K26+K27+K28+K29+K30+K31+K32+K33+K34+K35+K36+K37</f>
        <v>920288.1</v>
      </c>
    </row>
    <row r="39" spans="1:13" x14ac:dyDescent="0.25">
      <c r="B39" s="19" t="s">
        <v>46</v>
      </c>
      <c r="C39" s="19"/>
      <c r="K39" s="1" t="s">
        <v>17</v>
      </c>
      <c r="L39" s="1"/>
      <c r="M39" s="23">
        <f>L7+L8+L9+L10+L11+L12+L13+L14+L15+L16+L17+L18+L19+L20+L21+L22+L23+L24+L25+L26+L27+L28+L29+L30+L31+L32+L33+L34+L35+L36+L37</f>
        <v>230072.02499999999</v>
      </c>
    </row>
    <row r="40" spans="1:13" x14ac:dyDescent="0.25">
      <c r="K40" s="1" t="s">
        <v>18</v>
      </c>
      <c r="L40" s="1"/>
      <c r="M40" s="23">
        <f>M38+M39</f>
        <v>1150360.125</v>
      </c>
    </row>
  </sheetData>
  <mergeCells count="4">
    <mergeCell ref="A1:D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Vuplast</cp:lastModifiedBy>
  <dcterms:created xsi:type="dcterms:W3CDTF">2022-11-12T08:13:50Z</dcterms:created>
  <dcterms:modified xsi:type="dcterms:W3CDTF">2023-07-16T08:07:32Z</dcterms:modified>
</cp:coreProperties>
</file>