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nderi\TENDERI 2023\OBJEDINJENA - ZAJEDNICKA NABAVA\MIKROBIOLOGIJA\HZJZ\E-PONUDA\GRUPA 15\"/>
    </mc:Choice>
  </mc:AlternateContent>
  <xr:revisionPtr revIDLastSave="0" documentId="13_ncr:1_{49051667-5F91-4973-9BB9-A4B1E9D11B6A}" xr6:coauthVersionLast="47" xr6:coauthVersionMax="47" xr10:uidLastSave="{00000000-0000-0000-0000-000000000000}"/>
  <bookViews>
    <workbookView xWindow="-108" yWindow="-108" windowWidth="23256" windowHeight="12720" xr2:uid="{3C01B3BB-252E-4ABC-8986-E09FCA9ACD4D}"/>
  </bookViews>
  <sheets>
    <sheet name="TROŠKOVNIK Grupa 15" sheetId="1" r:id="rId1"/>
  </sheets>
  <definedNames>
    <definedName name="_xlnm.Print_Area" localSheetId="0">'TROŠKOVNIK Grupa 15'!$A$2:$N$57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11" i="1"/>
  <c r="M57" i="1"/>
  <c r="M56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11" i="1"/>
</calcChain>
</file>

<file path=xl/sharedStrings.xml><?xml version="1.0" encoding="utf-8"?>
<sst xmlns="http://schemas.openxmlformats.org/spreadsheetml/2006/main" count="205" uniqueCount="73">
  <si>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</si>
  <si>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</si>
  <si>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</si>
  <si>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</si>
  <si>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</si>
  <si>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 xml:space="preserve">TROŠKOVNIK - Grupa 15: E-testovi osjetljivosti na antibiotike 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</si>
  <si>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</si>
  <si>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</si>
  <si>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</si>
  <si>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</si>
  <si>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</si>
  <si>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</si>
  <si>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</si>
  <si>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</si>
  <si>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</si>
  <si>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</si>
  <si>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</si>
  <si>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</si>
  <si>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</si>
  <si>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</si>
  <si>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 xml:space="preserve">GRUPA PREDMETA NABAVE 15: E-testovi osjetljivosti na antibiotike </t>
  </si>
  <si>
    <t>AMPICILLIN</t>
  </si>
  <si>
    <t>kom</t>
  </si>
  <si>
    <t>AMPICILLIN+SULBACTAM</t>
  </si>
  <si>
    <t>AMIKACIN</t>
  </si>
  <si>
    <t>AMOXCILLIN</t>
  </si>
  <si>
    <t>AZITRHOMYCIN</t>
  </si>
  <si>
    <t>CEFEPIME</t>
  </si>
  <si>
    <t>CEFIKSIM</t>
  </si>
  <si>
    <t>CEFOTAXIME</t>
  </si>
  <si>
    <t>CEFTAZIDIME</t>
  </si>
  <si>
    <t>CEFTAZIDIME-AVIBACTAM</t>
  </si>
  <si>
    <t>CEFTRIAXONE</t>
  </si>
  <si>
    <t>CEFTOLOZANE-TAZOBACTAM</t>
  </si>
  <si>
    <t>CHLORAMPHENICOL</t>
  </si>
  <si>
    <t>CIPROFLOXACIN</t>
  </si>
  <si>
    <t>GENTAMICIN</t>
  </si>
  <si>
    <t>ERTAPENEM</t>
  </si>
  <si>
    <t>FOSFOMYCIN</t>
  </si>
  <si>
    <t>IMIPENEM</t>
  </si>
  <si>
    <t>IMIPENEM-RELEBACTAM</t>
  </si>
  <si>
    <t>LEVOFLOXACIN</t>
  </si>
  <si>
    <t>LINEZOLID</t>
  </si>
  <si>
    <t>MEROPENEM</t>
  </si>
  <si>
    <t>METRONIDAZOL</t>
  </si>
  <si>
    <t>OFLOXACIN</t>
  </si>
  <si>
    <t>PENICILLIN</t>
  </si>
  <si>
    <t>PIPERARICILIN-TAZOBACTAM</t>
  </si>
  <si>
    <t>RIFAMPICIN</t>
  </si>
  <si>
    <t>TEICOPLANIN</t>
  </si>
  <si>
    <t>TETRACYCLINE</t>
  </si>
  <si>
    <t>TIGECYCLINE</t>
  </si>
  <si>
    <t>VANCOMYCIN</t>
  </si>
  <si>
    <t>MEROPENEM-VABORBAKTAM</t>
  </si>
  <si>
    <t>DELAFLOXACIN</t>
  </si>
  <si>
    <t>E-test cefotetan/cloxacillin CTT/CTX MIK 0.5-32ug/ml; trakica za testiranje mika cefotetan/cloxacillin CTT/CTX 0.5-32ug/ml</t>
  </si>
  <si>
    <t>E-test imipenem+EDTA, e test za karbapenemaze; E-test imipenem+EDTA, e test za karbapenemaze</t>
  </si>
  <si>
    <t xml:space="preserve"> OXACILIN</t>
  </si>
  <si>
    <t>TRIMETOPRIM/SULFAMETOKSAZOL</t>
  </si>
  <si>
    <t>CEFUROKSIM</t>
  </si>
  <si>
    <t>AMOX/CLAV MIC STRIP</t>
  </si>
  <si>
    <t>CEFTAROLIN STRIP</t>
  </si>
  <si>
    <t>CLINDAMYCIN MIC STRIP</t>
  </si>
  <si>
    <t>ERYTHROMYCIN</t>
  </si>
  <si>
    <t>MOXIFLOXACIN</t>
  </si>
  <si>
    <t>NORFLOXACIN</t>
  </si>
  <si>
    <t>DAPTOMICIN</t>
  </si>
  <si>
    <t>UKUPNO ZA GRUPU PREDMETA NABAVE 15 BROJKAMA BEZ PDV-a:</t>
  </si>
  <si>
    <t>UKUPNO ZA GRUPU PREDMETA NABAVE 15 BROJKAMA S PDV-om:</t>
  </si>
  <si>
    <t>12=4*8</t>
  </si>
  <si>
    <t>14=12+13</t>
  </si>
  <si>
    <t>30 komada</t>
  </si>
  <si>
    <t>bioMerieux, Francuska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</si>
</sst>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57</xdr:row>
      <xdr:rowOff>0</xdr:rowOff>
    </xdr:from>
    <xdr:to>
      <xdr:col>1</xdr:col>
      <xdr:colOff>1409700</xdr:colOff>
      <xdr:row>57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B554B07-6D16-43E4-9DE1-64C8BDAB84A9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57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03D75E7-40DC-4CD0-8731-F67A485A0077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33C9778-EF18-41D1-B18A-5688271EC1A1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121B1A5-D128-4989-B71B-EBEE27528138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CACB68-57E7-4787-BF95-68C316660CC1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42A9102D-5DC3-4CB1-9099-A9707E81E514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4E663B9-E218-47F4-9795-D66A2D0ACE56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9118C61-FF04-434E-A87E-444C3FD8D165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AF78575-2583-4DFA-B79E-89A519A2AB0B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8DBC6916-FA54-489D-82E8-66622FFC3535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B0FA09B-5087-425D-BEC9-BE810DA6BA14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3DE1E31-F017-488E-8AD8-69D050ABCE68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21A5AEC-3F4B-4EC8-B345-C5A0040AA2E9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146889BB-F657-4F34-89B3-85A0417580EB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076A39F-1011-4E9F-8B73-0DC779E256F8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9FE5D80-E403-47DF-B321-EF5B3E5230BD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3FCA38AF-5F68-4AC0-B3D1-23017E25DFB3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57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485261E-F47B-4A62-8864-EBFEBBE095A4}"/>
            </a:ext>
          </a:extLst>
        </xdr:cNvPr>
        <xdr:cNvSpPr txBox="1">
          <a:spLocks noChangeArrowheads="1"/>
        </xdr:cNvSpPr>
      </xdr:nvSpPr>
      <xdr:spPr bwMode="auto">
        <a:xfrm>
          <a:off x="1914525" y="392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CFF4B-9E53-433E-8F06-EDB5137E0781}">
  <sheetPr>
    <tabColor rgb="FF00B0F0"/>
  </sheetPr>
  <dimension ref="A2:N57"/>
  <sheetViews>
    <sheetView tabSelected="1" topLeftCell="C46" zoomScale="106" zoomScaleNormal="106" zoomScaleSheetLayoutView="50" workbookViewId="0">
      <selection activeCell="M56" sqref="M56:N56"/>
    </sheetView>
  </sheetViews>
  <sheetFormatPr defaultColWidth="9.109375" defaultRowHeight="21" x14ac:dyDescent="0.4"/>
  <cols>
    <col min="1" max="1" width="8.6640625" style="1" customWidth="1"/>
    <col min="2" max="2" width="70.6640625" style="19" customWidth="1"/>
    <col min="3" max="14" width="11.44140625" style="1" customWidth="1"/>
    <col min="15" max="16384" width="9.109375" style="6"/>
  </cols>
  <sheetData>
    <row r="2" spans="1:14" s="4" customFormat="1" ht="20.100000000000001" customHeight="1" x14ac:dyDescent="0.3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3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3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3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4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4">
      <c r="A7" s="7"/>
      <c r="B7" s="8"/>
      <c r="C7" s="7"/>
      <c r="D7" s="7"/>
      <c r="E7" s="7"/>
      <c r="F7" s="7"/>
      <c r="G7" s="7"/>
    </row>
    <row r="8" spans="1:14" ht="80.099999999999994" customHeight="1" x14ac:dyDescent="0.4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9.9" customHeight="1" x14ac:dyDescent="0.35">
      <c r="A9" s="21">
        <v>1</v>
      </c>
      <c r="B9" s="22">
        <v>2</v>
      </c>
      <c r="C9" s="21">
        <v>3</v>
      </c>
      <c r="D9" s="21">
        <v>4</v>
      </c>
      <c r="E9" s="21">
        <v>5</v>
      </c>
      <c r="F9" s="23">
        <v>6</v>
      </c>
      <c r="G9" s="21">
        <v>7</v>
      </c>
      <c r="H9" s="21">
        <v>8</v>
      </c>
      <c r="I9" s="21">
        <v>9</v>
      </c>
      <c r="J9" s="21">
        <v>10</v>
      </c>
      <c r="K9" s="24">
        <v>11</v>
      </c>
      <c r="L9" s="21" t="s">
        <v>69</v>
      </c>
      <c r="M9" s="21">
        <v>13</v>
      </c>
      <c r="N9" s="21" t="s">
        <v>70</v>
      </c>
    </row>
    <row r="10" spans="1:14" ht="62.25" customHeight="1" x14ac:dyDescent="0.4">
      <c r="A10" s="11"/>
      <c r="B10" s="12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4" customFormat="1" ht="30" customHeight="1" x14ac:dyDescent="0.3">
      <c r="A11" s="15">
        <v>1</v>
      </c>
      <c r="B11" s="13" t="s">
        <v>21</v>
      </c>
      <c r="C11" s="15" t="s">
        <v>22</v>
      </c>
      <c r="D11" s="14">
        <v>1580</v>
      </c>
      <c r="E11" s="26" t="s">
        <v>72</v>
      </c>
      <c r="F11" s="14">
        <v>412253</v>
      </c>
      <c r="G11" s="14" t="s">
        <v>71</v>
      </c>
      <c r="H11" s="16">
        <v>2.74</v>
      </c>
      <c r="I11" s="25">
        <v>0.25</v>
      </c>
      <c r="J11" s="16">
        <f>H11*0.25</f>
        <v>0.68500000000000005</v>
      </c>
      <c r="K11" s="16">
        <f>H11*1.25</f>
        <v>3.4250000000000003</v>
      </c>
      <c r="L11" s="16">
        <f>H11*D11</f>
        <v>4329.2000000000007</v>
      </c>
      <c r="M11" s="16">
        <f>L11*0.25</f>
        <v>1082.3000000000002</v>
      </c>
      <c r="N11" s="16">
        <f>L11*1.25</f>
        <v>5411.5000000000009</v>
      </c>
    </row>
    <row r="12" spans="1:14" s="4" customFormat="1" ht="30" customHeight="1" x14ac:dyDescent="0.3">
      <c r="A12" s="15">
        <v>2</v>
      </c>
      <c r="B12" s="13" t="s">
        <v>23</v>
      </c>
      <c r="C12" s="15" t="s">
        <v>22</v>
      </c>
      <c r="D12" s="14">
        <v>760</v>
      </c>
      <c r="E12" s="26" t="s">
        <v>72</v>
      </c>
      <c r="F12" s="14">
        <v>412251</v>
      </c>
      <c r="G12" s="14" t="s">
        <v>71</v>
      </c>
      <c r="H12" s="16">
        <v>2.92</v>
      </c>
      <c r="I12" s="25">
        <v>0.25</v>
      </c>
      <c r="J12" s="16">
        <f t="shared" ref="J12:J55" si="0">H12*0.25</f>
        <v>0.73</v>
      </c>
      <c r="K12" s="16">
        <f t="shared" ref="K12:K55" si="1">H12*1.25</f>
        <v>3.65</v>
      </c>
      <c r="L12" s="16">
        <f t="shared" ref="L12:L55" si="2">H12*D12</f>
        <v>2219.1999999999998</v>
      </c>
      <c r="M12" s="16">
        <f t="shared" ref="M12:M55" si="3">L12*0.25</f>
        <v>554.79999999999995</v>
      </c>
      <c r="N12" s="16">
        <f t="shared" ref="N12:N55" si="4">L12*1.25</f>
        <v>2774</v>
      </c>
    </row>
    <row r="13" spans="1:14" s="4" customFormat="1" ht="30" customHeight="1" x14ac:dyDescent="0.3">
      <c r="A13" s="15">
        <v>3</v>
      </c>
      <c r="B13" s="13" t="s">
        <v>24</v>
      </c>
      <c r="C13" s="15" t="s">
        <v>22</v>
      </c>
      <c r="D13" s="14">
        <v>500</v>
      </c>
      <c r="E13" s="26" t="s">
        <v>72</v>
      </c>
      <c r="F13" s="14">
        <v>412219</v>
      </c>
      <c r="G13" s="14" t="s">
        <v>71</v>
      </c>
      <c r="H13" s="16">
        <v>2.74</v>
      </c>
      <c r="I13" s="25">
        <v>0.25</v>
      </c>
      <c r="J13" s="16">
        <f t="shared" si="0"/>
        <v>0.68500000000000005</v>
      </c>
      <c r="K13" s="16">
        <f t="shared" si="1"/>
        <v>3.4250000000000003</v>
      </c>
      <c r="L13" s="16">
        <f t="shared" si="2"/>
        <v>1370</v>
      </c>
      <c r="M13" s="16">
        <f t="shared" si="3"/>
        <v>342.5</v>
      </c>
      <c r="N13" s="16">
        <f t="shared" si="4"/>
        <v>1712.5</v>
      </c>
    </row>
    <row r="14" spans="1:14" s="4" customFormat="1" ht="30" customHeight="1" x14ac:dyDescent="0.3">
      <c r="A14" s="15">
        <v>4</v>
      </c>
      <c r="B14" s="13" t="s">
        <v>25</v>
      </c>
      <c r="C14" s="15" t="s">
        <v>22</v>
      </c>
      <c r="D14" s="14">
        <v>1520</v>
      </c>
      <c r="E14" s="26" t="s">
        <v>72</v>
      </c>
      <c r="F14" s="14">
        <v>412243</v>
      </c>
      <c r="G14" s="14" t="s">
        <v>71</v>
      </c>
      <c r="H14" s="16">
        <v>2.74</v>
      </c>
      <c r="I14" s="25">
        <v>0.25</v>
      </c>
      <c r="J14" s="16">
        <f t="shared" si="0"/>
        <v>0.68500000000000005</v>
      </c>
      <c r="K14" s="16">
        <f t="shared" si="1"/>
        <v>3.4250000000000003</v>
      </c>
      <c r="L14" s="16">
        <f t="shared" si="2"/>
        <v>4164.8</v>
      </c>
      <c r="M14" s="16">
        <f t="shared" si="3"/>
        <v>1041.2</v>
      </c>
      <c r="N14" s="16">
        <f t="shared" si="4"/>
        <v>5206</v>
      </c>
    </row>
    <row r="15" spans="1:14" s="4" customFormat="1" ht="30" customHeight="1" x14ac:dyDescent="0.3">
      <c r="A15" s="15">
        <v>5</v>
      </c>
      <c r="B15" s="13" t="s">
        <v>26</v>
      </c>
      <c r="C15" s="15" t="s">
        <v>22</v>
      </c>
      <c r="D15" s="14">
        <v>680</v>
      </c>
      <c r="E15" s="26" t="s">
        <v>72</v>
      </c>
      <c r="F15" s="14">
        <v>412257</v>
      </c>
      <c r="G15" s="14" t="s">
        <v>71</v>
      </c>
      <c r="H15" s="16">
        <v>2.92</v>
      </c>
      <c r="I15" s="25">
        <v>0.25</v>
      </c>
      <c r="J15" s="16">
        <f t="shared" si="0"/>
        <v>0.73</v>
      </c>
      <c r="K15" s="16">
        <f t="shared" si="1"/>
        <v>3.65</v>
      </c>
      <c r="L15" s="16">
        <f t="shared" si="2"/>
        <v>1985.6</v>
      </c>
      <c r="M15" s="16">
        <f t="shared" si="3"/>
        <v>496.4</v>
      </c>
      <c r="N15" s="16">
        <f t="shared" si="4"/>
        <v>2482</v>
      </c>
    </row>
    <row r="16" spans="1:14" s="4" customFormat="1" ht="30" customHeight="1" x14ac:dyDescent="0.3">
      <c r="A16" s="15">
        <v>6</v>
      </c>
      <c r="B16" s="13" t="s">
        <v>27</v>
      </c>
      <c r="C16" s="15" t="s">
        <v>22</v>
      </c>
      <c r="D16" s="14">
        <v>620</v>
      </c>
      <c r="E16" s="26" t="s">
        <v>72</v>
      </c>
      <c r="F16" s="14">
        <v>412273</v>
      </c>
      <c r="G16" s="14" t="s">
        <v>71</v>
      </c>
      <c r="H16" s="16">
        <v>2.74</v>
      </c>
      <c r="I16" s="25">
        <v>0.25</v>
      </c>
      <c r="J16" s="16">
        <f t="shared" si="0"/>
        <v>0.68500000000000005</v>
      </c>
      <c r="K16" s="16">
        <f t="shared" si="1"/>
        <v>3.4250000000000003</v>
      </c>
      <c r="L16" s="16">
        <f t="shared" si="2"/>
        <v>1698.8000000000002</v>
      </c>
      <c r="M16" s="16">
        <f t="shared" si="3"/>
        <v>424.70000000000005</v>
      </c>
      <c r="N16" s="16">
        <f t="shared" si="4"/>
        <v>2123.5</v>
      </c>
    </row>
    <row r="17" spans="1:14" s="4" customFormat="1" ht="30" customHeight="1" x14ac:dyDescent="0.3">
      <c r="A17" s="15">
        <v>7</v>
      </c>
      <c r="B17" s="13" t="s">
        <v>28</v>
      </c>
      <c r="C17" s="15" t="s">
        <v>22</v>
      </c>
      <c r="D17" s="14">
        <v>380</v>
      </c>
      <c r="E17" s="26" t="s">
        <v>72</v>
      </c>
      <c r="F17" s="14">
        <v>412275</v>
      </c>
      <c r="G17" s="14" t="s">
        <v>71</v>
      </c>
      <c r="H17" s="16">
        <v>2.92</v>
      </c>
      <c r="I17" s="25">
        <v>0.25</v>
      </c>
      <c r="J17" s="16">
        <f t="shared" si="0"/>
        <v>0.73</v>
      </c>
      <c r="K17" s="16">
        <f t="shared" si="1"/>
        <v>3.65</v>
      </c>
      <c r="L17" s="16">
        <f t="shared" si="2"/>
        <v>1109.5999999999999</v>
      </c>
      <c r="M17" s="16">
        <f t="shared" si="3"/>
        <v>277.39999999999998</v>
      </c>
      <c r="N17" s="16">
        <f t="shared" si="4"/>
        <v>1387</v>
      </c>
    </row>
    <row r="18" spans="1:14" s="4" customFormat="1" ht="30" customHeight="1" x14ac:dyDescent="0.3">
      <c r="A18" s="15">
        <v>8</v>
      </c>
      <c r="B18" s="13" t="s">
        <v>29</v>
      </c>
      <c r="C18" s="15" t="s">
        <v>22</v>
      </c>
      <c r="D18" s="14">
        <v>440</v>
      </c>
      <c r="E18" s="26" t="s">
        <v>72</v>
      </c>
      <c r="F18" s="14">
        <v>412281</v>
      </c>
      <c r="G18" s="14" t="s">
        <v>71</v>
      </c>
      <c r="H18" s="16">
        <v>2.74</v>
      </c>
      <c r="I18" s="25">
        <v>0.25</v>
      </c>
      <c r="J18" s="16">
        <f t="shared" si="0"/>
        <v>0.68500000000000005</v>
      </c>
      <c r="K18" s="16">
        <f t="shared" si="1"/>
        <v>3.4250000000000003</v>
      </c>
      <c r="L18" s="16">
        <f t="shared" si="2"/>
        <v>1205.6000000000001</v>
      </c>
      <c r="M18" s="16">
        <f t="shared" si="3"/>
        <v>301.40000000000003</v>
      </c>
      <c r="N18" s="16">
        <f t="shared" si="4"/>
        <v>1507.0000000000002</v>
      </c>
    </row>
    <row r="19" spans="1:14" s="4" customFormat="1" ht="30" customHeight="1" x14ac:dyDescent="0.3">
      <c r="A19" s="15">
        <v>9</v>
      </c>
      <c r="B19" s="13" t="s">
        <v>30</v>
      </c>
      <c r="C19" s="15" t="s">
        <v>22</v>
      </c>
      <c r="D19" s="14">
        <v>820</v>
      </c>
      <c r="E19" s="26" t="s">
        <v>72</v>
      </c>
      <c r="F19" s="14">
        <v>412293</v>
      </c>
      <c r="G19" s="14" t="s">
        <v>71</v>
      </c>
      <c r="H19" s="16">
        <v>2.74</v>
      </c>
      <c r="I19" s="25">
        <v>0.25</v>
      </c>
      <c r="J19" s="16">
        <f t="shared" si="0"/>
        <v>0.68500000000000005</v>
      </c>
      <c r="K19" s="16">
        <f t="shared" si="1"/>
        <v>3.4250000000000003</v>
      </c>
      <c r="L19" s="16">
        <f t="shared" si="2"/>
        <v>2246.8000000000002</v>
      </c>
      <c r="M19" s="16">
        <f t="shared" si="3"/>
        <v>561.70000000000005</v>
      </c>
      <c r="N19" s="16">
        <f t="shared" si="4"/>
        <v>2808.5</v>
      </c>
    </row>
    <row r="20" spans="1:14" s="4" customFormat="1" ht="30" customHeight="1" x14ac:dyDescent="0.3">
      <c r="A20" s="15">
        <v>10</v>
      </c>
      <c r="B20" s="13" t="s">
        <v>31</v>
      </c>
      <c r="C20" s="15" t="s">
        <v>22</v>
      </c>
      <c r="D20" s="14">
        <v>370</v>
      </c>
      <c r="E20" s="26" t="s">
        <v>72</v>
      </c>
      <c r="F20" s="14">
        <v>419556</v>
      </c>
      <c r="G20" s="14" t="s">
        <v>71</v>
      </c>
      <c r="H20" s="16">
        <v>3.18</v>
      </c>
      <c r="I20" s="25">
        <v>0.25</v>
      </c>
      <c r="J20" s="16">
        <f t="shared" si="0"/>
        <v>0.79500000000000004</v>
      </c>
      <c r="K20" s="16">
        <f t="shared" si="1"/>
        <v>3.9750000000000001</v>
      </c>
      <c r="L20" s="16">
        <f t="shared" si="2"/>
        <v>1176.6000000000001</v>
      </c>
      <c r="M20" s="16">
        <f t="shared" si="3"/>
        <v>294.15000000000003</v>
      </c>
      <c r="N20" s="16">
        <f t="shared" si="4"/>
        <v>1470.7500000000002</v>
      </c>
    </row>
    <row r="21" spans="1:14" s="4" customFormat="1" ht="30" customHeight="1" x14ac:dyDescent="0.3">
      <c r="A21" s="15">
        <v>11</v>
      </c>
      <c r="B21" s="13" t="s">
        <v>32</v>
      </c>
      <c r="C21" s="15" t="s">
        <v>22</v>
      </c>
      <c r="D21" s="14">
        <v>2420</v>
      </c>
      <c r="E21" s="26" t="s">
        <v>72</v>
      </c>
      <c r="F21" s="14">
        <v>412303</v>
      </c>
      <c r="G21" s="14" t="s">
        <v>71</v>
      </c>
      <c r="H21" s="16">
        <v>2.74</v>
      </c>
      <c r="I21" s="25">
        <v>0.25</v>
      </c>
      <c r="J21" s="16">
        <f t="shared" si="0"/>
        <v>0.68500000000000005</v>
      </c>
      <c r="K21" s="16">
        <f t="shared" si="1"/>
        <v>3.4250000000000003</v>
      </c>
      <c r="L21" s="16">
        <f t="shared" si="2"/>
        <v>6630.8</v>
      </c>
      <c r="M21" s="16">
        <f t="shared" si="3"/>
        <v>1657.7</v>
      </c>
      <c r="N21" s="16">
        <f t="shared" si="4"/>
        <v>8288.5</v>
      </c>
    </row>
    <row r="22" spans="1:14" s="4" customFormat="1" ht="30" customHeight="1" x14ac:dyDescent="0.3">
      <c r="A22" s="15">
        <v>12</v>
      </c>
      <c r="B22" s="13" t="s">
        <v>33</v>
      </c>
      <c r="C22" s="15" t="s">
        <v>22</v>
      </c>
      <c r="D22" s="14">
        <v>370</v>
      </c>
      <c r="E22" s="26" t="s">
        <v>72</v>
      </c>
      <c r="F22" s="14">
        <v>414447</v>
      </c>
      <c r="G22" s="14" t="s">
        <v>71</v>
      </c>
      <c r="H22" s="16">
        <v>2.92</v>
      </c>
      <c r="I22" s="25">
        <v>0.25</v>
      </c>
      <c r="J22" s="16">
        <f t="shared" si="0"/>
        <v>0.73</v>
      </c>
      <c r="K22" s="16">
        <f t="shared" si="1"/>
        <v>3.65</v>
      </c>
      <c r="L22" s="16">
        <f t="shared" si="2"/>
        <v>1080.3999999999999</v>
      </c>
      <c r="M22" s="16">
        <f t="shared" si="3"/>
        <v>270.09999999999997</v>
      </c>
      <c r="N22" s="16">
        <f t="shared" si="4"/>
        <v>1350.4999999999998</v>
      </c>
    </row>
    <row r="23" spans="1:14" s="4" customFormat="1" ht="30" customHeight="1" x14ac:dyDescent="0.3">
      <c r="A23" s="15">
        <v>13</v>
      </c>
      <c r="B23" s="13" t="s">
        <v>34</v>
      </c>
      <c r="C23" s="15" t="s">
        <v>22</v>
      </c>
      <c r="D23" s="14">
        <v>320</v>
      </c>
      <c r="E23" s="26" t="s">
        <v>72</v>
      </c>
      <c r="F23" s="14">
        <v>412309</v>
      </c>
      <c r="G23" s="14" t="s">
        <v>71</v>
      </c>
      <c r="H23" s="16">
        <v>2.92</v>
      </c>
      <c r="I23" s="25">
        <v>0.25</v>
      </c>
      <c r="J23" s="16">
        <f t="shared" si="0"/>
        <v>0.73</v>
      </c>
      <c r="K23" s="16">
        <f t="shared" si="1"/>
        <v>3.65</v>
      </c>
      <c r="L23" s="16">
        <f t="shared" si="2"/>
        <v>934.4</v>
      </c>
      <c r="M23" s="16">
        <f t="shared" si="3"/>
        <v>233.6</v>
      </c>
      <c r="N23" s="16">
        <f t="shared" si="4"/>
        <v>1168</v>
      </c>
    </row>
    <row r="24" spans="1:14" s="4" customFormat="1" ht="30" customHeight="1" x14ac:dyDescent="0.3">
      <c r="A24" s="15">
        <v>14</v>
      </c>
      <c r="B24" s="13" t="s">
        <v>35</v>
      </c>
      <c r="C24" s="15" t="s">
        <v>22</v>
      </c>
      <c r="D24" s="14">
        <v>1400</v>
      </c>
      <c r="E24" s="26" t="s">
        <v>72</v>
      </c>
      <c r="F24" s="14">
        <v>412311</v>
      </c>
      <c r="G24" s="14" t="s">
        <v>71</v>
      </c>
      <c r="H24" s="16">
        <v>2.74</v>
      </c>
      <c r="I24" s="25">
        <v>0.25</v>
      </c>
      <c r="J24" s="16">
        <f t="shared" si="0"/>
        <v>0.68500000000000005</v>
      </c>
      <c r="K24" s="16">
        <f t="shared" si="1"/>
        <v>3.4250000000000003</v>
      </c>
      <c r="L24" s="16">
        <f t="shared" si="2"/>
        <v>3836.0000000000005</v>
      </c>
      <c r="M24" s="16">
        <f t="shared" si="3"/>
        <v>959.00000000000011</v>
      </c>
      <c r="N24" s="16">
        <f t="shared" si="4"/>
        <v>4795.0000000000009</v>
      </c>
    </row>
    <row r="25" spans="1:14" s="4" customFormat="1" ht="30" customHeight="1" x14ac:dyDescent="0.3">
      <c r="A25" s="15">
        <v>15</v>
      </c>
      <c r="B25" s="13" t="s">
        <v>36</v>
      </c>
      <c r="C25" s="15" t="s">
        <v>22</v>
      </c>
      <c r="D25" s="14">
        <v>500</v>
      </c>
      <c r="E25" s="26" t="s">
        <v>72</v>
      </c>
      <c r="F25" s="14">
        <v>412368</v>
      </c>
      <c r="G25" s="14" t="s">
        <v>71</v>
      </c>
      <c r="H25" s="16">
        <v>2.74</v>
      </c>
      <c r="I25" s="25">
        <v>0.25</v>
      </c>
      <c r="J25" s="16">
        <f t="shared" si="0"/>
        <v>0.68500000000000005</v>
      </c>
      <c r="K25" s="16">
        <f t="shared" si="1"/>
        <v>3.4250000000000003</v>
      </c>
      <c r="L25" s="16">
        <f t="shared" si="2"/>
        <v>1370</v>
      </c>
      <c r="M25" s="16">
        <f t="shared" si="3"/>
        <v>342.5</v>
      </c>
      <c r="N25" s="16">
        <f t="shared" si="4"/>
        <v>1712.5</v>
      </c>
    </row>
    <row r="26" spans="1:14" s="4" customFormat="1" ht="30" customHeight="1" x14ac:dyDescent="0.3">
      <c r="A26" s="15">
        <v>16</v>
      </c>
      <c r="B26" s="13" t="s">
        <v>37</v>
      </c>
      <c r="C26" s="15" t="s">
        <v>22</v>
      </c>
      <c r="D26" s="14">
        <v>2960</v>
      </c>
      <c r="E26" s="26" t="s">
        <v>72</v>
      </c>
      <c r="F26" s="14">
        <v>412332</v>
      </c>
      <c r="G26" s="14" t="s">
        <v>71</v>
      </c>
      <c r="H26" s="16">
        <v>2.92</v>
      </c>
      <c r="I26" s="25">
        <v>0.25</v>
      </c>
      <c r="J26" s="16">
        <f t="shared" si="0"/>
        <v>0.73</v>
      </c>
      <c r="K26" s="16">
        <f t="shared" si="1"/>
        <v>3.65</v>
      </c>
      <c r="L26" s="16">
        <f t="shared" si="2"/>
        <v>8643.1999999999989</v>
      </c>
      <c r="M26" s="16">
        <f t="shared" si="3"/>
        <v>2160.7999999999997</v>
      </c>
      <c r="N26" s="16">
        <f t="shared" si="4"/>
        <v>10803.999999999998</v>
      </c>
    </row>
    <row r="27" spans="1:14" s="4" customFormat="1" ht="30" customHeight="1" x14ac:dyDescent="0.3">
      <c r="A27" s="15">
        <v>17</v>
      </c>
      <c r="B27" s="13" t="s">
        <v>38</v>
      </c>
      <c r="C27" s="15" t="s">
        <v>22</v>
      </c>
      <c r="D27" s="14">
        <v>5260</v>
      </c>
      <c r="E27" s="26" t="s">
        <v>72</v>
      </c>
      <c r="F27" s="14">
        <v>423442</v>
      </c>
      <c r="G27" s="14" t="s">
        <v>71</v>
      </c>
      <c r="H27" s="16">
        <v>2.92</v>
      </c>
      <c r="I27" s="25">
        <v>0.25</v>
      </c>
      <c r="J27" s="16">
        <f t="shared" si="0"/>
        <v>0.73</v>
      </c>
      <c r="K27" s="16">
        <f t="shared" si="1"/>
        <v>3.65</v>
      </c>
      <c r="L27" s="16">
        <f t="shared" si="2"/>
        <v>15359.199999999999</v>
      </c>
      <c r="M27" s="16">
        <f t="shared" si="3"/>
        <v>3839.7999999999997</v>
      </c>
      <c r="N27" s="16">
        <f t="shared" si="4"/>
        <v>19199</v>
      </c>
    </row>
    <row r="28" spans="1:14" s="4" customFormat="1" ht="30" customHeight="1" x14ac:dyDescent="0.3">
      <c r="A28" s="15">
        <v>18</v>
      </c>
      <c r="B28" s="13" t="s">
        <v>39</v>
      </c>
      <c r="C28" s="15" t="s">
        <v>22</v>
      </c>
      <c r="D28" s="14">
        <v>3340</v>
      </c>
      <c r="E28" s="26" t="s">
        <v>72</v>
      </c>
      <c r="F28" s="14">
        <v>412374</v>
      </c>
      <c r="G28" s="14" t="s">
        <v>71</v>
      </c>
      <c r="H28" s="16">
        <v>2.92</v>
      </c>
      <c r="I28" s="25">
        <v>0.25</v>
      </c>
      <c r="J28" s="16">
        <f t="shared" si="0"/>
        <v>0.73</v>
      </c>
      <c r="K28" s="16">
        <f t="shared" si="1"/>
        <v>3.65</v>
      </c>
      <c r="L28" s="16">
        <f t="shared" si="2"/>
        <v>9752.7999999999993</v>
      </c>
      <c r="M28" s="16">
        <f t="shared" si="3"/>
        <v>2438.1999999999998</v>
      </c>
      <c r="N28" s="16">
        <f t="shared" si="4"/>
        <v>12191</v>
      </c>
    </row>
    <row r="29" spans="1:14" s="4" customFormat="1" ht="30" customHeight="1" x14ac:dyDescent="0.3">
      <c r="A29" s="15">
        <v>19</v>
      </c>
      <c r="B29" s="13" t="s">
        <v>40</v>
      </c>
      <c r="C29" s="15" t="s">
        <v>22</v>
      </c>
      <c r="D29" s="14">
        <v>720</v>
      </c>
      <c r="E29" s="26" t="s">
        <v>72</v>
      </c>
      <c r="F29" s="14">
        <v>420925</v>
      </c>
      <c r="G29" s="14" t="s">
        <v>71</v>
      </c>
      <c r="H29" s="16">
        <v>2.92</v>
      </c>
      <c r="I29" s="25">
        <v>0.25</v>
      </c>
      <c r="J29" s="16">
        <f t="shared" si="0"/>
        <v>0.73</v>
      </c>
      <c r="K29" s="16">
        <f t="shared" si="1"/>
        <v>3.65</v>
      </c>
      <c r="L29" s="16">
        <f t="shared" si="2"/>
        <v>2102.4</v>
      </c>
      <c r="M29" s="16">
        <f t="shared" si="3"/>
        <v>525.6</v>
      </c>
      <c r="N29" s="16">
        <f t="shared" si="4"/>
        <v>2628</v>
      </c>
    </row>
    <row r="30" spans="1:14" s="4" customFormat="1" ht="30" customHeight="1" x14ac:dyDescent="0.3">
      <c r="A30" s="15">
        <v>20</v>
      </c>
      <c r="B30" s="13" t="s">
        <v>41</v>
      </c>
      <c r="C30" s="15" t="s">
        <v>22</v>
      </c>
      <c r="D30" s="14">
        <v>880</v>
      </c>
      <c r="E30" s="26" t="s">
        <v>72</v>
      </c>
      <c r="F30" s="14">
        <v>412393</v>
      </c>
      <c r="G30" s="14" t="s">
        <v>71</v>
      </c>
      <c r="H30" s="16">
        <v>2.74</v>
      </c>
      <c r="I30" s="25">
        <v>0.25</v>
      </c>
      <c r="J30" s="16">
        <f t="shared" si="0"/>
        <v>0.68500000000000005</v>
      </c>
      <c r="K30" s="16">
        <f t="shared" si="1"/>
        <v>3.4250000000000003</v>
      </c>
      <c r="L30" s="16">
        <f t="shared" si="2"/>
        <v>2411.2000000000003</v>
      </c>
      <c r="M30" s="16">
        <f t="shared" si="3"/>
        <v>602.80000000000007</v>
      </c>
      <c r="N30" s="16">
        <f t="shared" si="4"/>
        <v>3014.0000000000005</v>
      </c>
    </row>
    <row r="31" spans="1:14" s="4" customFormat="1" ht="30" customHeight="1" x14ac:dyDescent="0.3">
      <c r="A31" s="15">
        <v>21</v>
      </c>
      <c r="B31" s="13" t="s">
        <v>42</v>
      </c>
      <c r="C31" s="15" t="s">
        <v>22</v>
      </c>
      <c r="D31" s="14">
        <v>480</v>
      </c>
      <c r="E31" s="26" t="s">
        <v>72</v>
      </c>
      <c r="F31" s="14">
        <v>412396</v>
      </c>
      <c r="G31" s="14" t="s">
        <v>71</v>
      </c>
      <c r="H31" s="16">
        <v>2.74</v>
      </c>
      <c r="I31" s="25">
        <v>0.25</v>
      </c>
      <c r="J31" s="16">
        <f t="shared" si="0"/>
        <v>0.68500000000000005</v>
      </c>
      <c r="K31" s="16">
        <f t="shared" si="1"/>
        <v>3.4250000000000003</v>
      </c>
      <c r="L31" s="16">
        <f t="shared" si="2"/>
        <v>1315.2</v>
      </c>
      <c r="M31" s="16">
        <f t="shared" si="3"/>
        <v>328.8</v>
      </c>
      <c r="N31" s="16">
        <f t="shared" si="4"/>
        <v>1644</v>
      </c>
    </row>
    <row r="32" spans="1:14" s="4" customFormat="1" ht="30" customHeight="1" x14ac:dyDescent="0.3">
      <c r="A32" s="15">
        <v>22</v>
      </c>
      <c r="B32" s="13" t="s">
        <v>43</v>
      </c>
      <c r="C32" s="15" t="s">
        <v>22</v>
      </c>
      <c r="D32" s="14">
        <v>3840</v>
      </c>
      <c r="E32" s="26" t="s">
        <v>72</v>
      </c>
      <c r="F32" s="14">
        <v>412402</v>
      </c>
      <c r="G32" s="14" t="s">
        <v>71</v>
      </c>
      <c r="H32" s="16">
        <v>2.74</v>
      </c>
      <c r="I32" s="25">
        <v>0.25</v>
      </c>
      <c r="J32" s="16">
        <f t="shared" si="0"/>
        <v>0.68500000000000005</v>
      </c>
      <c r="K32" s="16">
        <f t="shared" si="1"/>
        <v>3.4250000000000003</v>
      </c>
      <c r="L32" s="16">
        <f t="shared" si="2"/>
        <v>10521.6</v>
      </c>
      <c r="M32" s="16">
        <f t="shared" si="3"/>
        <v>2630.4</v>
      </c>
      <c r="N32" s="16">
        <f t="shared" si="4"/>
        <v>13152</v>
      </c>
    </row>
    <row r="33" spans="1:14" s="4" customFormat="1" ht="30" customHeight="1" x14ac:dyDescent="0.3">
      <c r="A33" s="15">
        <v>23</v>
      </c>
      <c r="B33" s="13" t="s">
        <v>44</v>
      </c>
      <c r="C33" s="15" t="s">
        <v>22</v>
      </c>
      <c r="D33" s="14">
        <v>10220</v>
      </c>
      <c r="E33" s="26" t="s">
        <v>72</v>
      </c>
      <c r="F33" s="14">
        <v>412404</v>
      </c>
      <c r="G33" s="14" t="s">
        <v>71</v>
      </c>
      <c r="H33" s="16">
        <v>2.74</v>
      </c>
      <c r="I33" s="25">
        <v>0.25</v>
      </c>
      <c r="J33" s="16">
        <f t="shared" si="0"/>
        <v>0.68500000000000005</v>
      </c>
      <c r="K33" s="16">
        <f t="shared" si="1"/>
        <v>3.4250000000000003</v>
      </c>
      <c r="L33" s="16">
        <f t="shared" si="2"/>
        <v>28002.800000000003</v>
      </c>
      <c r="M33" s="16">
        <f t="shared" si="3"/>
        <v>7000.7000000000007</v>
      </c>
      <c r="N33" s="16">
        <f t="shared" si="4"/>
        <v>35003.5</v>
      </c>
    </row>
    <row r="34" spans="1:14" s="4" customFormat="1" ht="30" customHeight="1" x14ac:dyDescent="0.3">
      <c r="A34" s="15">
        <v>24</v>
      </c>
      <c r="B34" s="13" t="s">
        <v>45</v>
      </c>
      <c r="C34" s="15" t="s">
        <v>22</v>
      </c>
      <c r="D34" s="14">
        <v>320</v>
      </c>
      <c r="E34" s="26" t="s">
        <v>72</v>
      </c>
      <c r="F34" s="14">
        <v>412430</v>
      </c>
      <c r="G34" s="14" t="s">
        <v>71</v>
      </c>
      <c r="H34" s="16">
        <v>2.92</v>
      </c>
      <c r="I34" s="25">
        <v>0.25</v>
      </c>
      <c r="J34" s="16">
        <f t="shared" si="0"/>
        <v>0.73</v>
      </c>
      <c r="K34" s="16">
        <f t="shared" si="1"/>
        <v>3.65</v>
      </c>
      <c r="L34" s="16">
        <f t="shared" si="2"/>
        <v>934.4</v>
      </c>
      <c r="M34" s="16">
        <f t="shared" si="3"/>
        <v>233.6</v>
      </c>
      <c r="N34" s="16">
        <f t="shared" si="4"/>
        <v>1168</v>
      </c>
    </row>
    <row r="35" spans="1:14" s="4" customFormat="1" ht="30" customHeight="1" x14ac:dyDescent="0.3">
      <c r="A35" s="15">
        <v>25</v>
      </c>
      <c r="B35" s="13" t="s">
        <v>46</v>
      </c>
      <c r="C35" s="15" t="s">
        <v>22</v>
      </c>
      <c r="D35" s="14">
        <v>11100</v>
      </c>
      <c r="E35" s="26" t="s">
        <v>72</v>
      </c>
      <c r="F35" s="14">
        <v>412265</v>
      </c>
      <c r="G35" s="14" t="s">
        <v>71</v>
      </c>
      <c r="H35" s="16">
        <v>2.74</v>
      </c>
      <c r="I35" s="25">
        <v>0.25</v>
      </c>
      <c r="J35" s="16">
        <f t="shared" si="0"/>
        <v>0.68500000000000005</v>
      </c>
      <c r="K35" s="16">
        <f t="shared" si="1"/>
        <v>3.4250000000000003</v>
      </c>
      <c r="L35" s="16">
        <f t="shared" si="2"/>
        <v>30414.000000000004</v>
      </c>
      <c r="M35" s="16">
        <f t="shared" si="3"/>
        <v>7603.5000000000009</v>
      </c>
      <c r="N35" s="16">
        <f t="shared" si="4"/>
        <v>38017.500000000007</v>
      </c>
    </row>
    <row r="36" spans="1:14" s="4" customFormat="1" ht="30" customHeight="1" x14ac:dyDescent="0.3">
      <c r="A36" s="15">
        <v>26</v>
      </c>
      <c r="B36" s="13" t="s">
        <v>47</v>
      </c>
      <c r="C36" s="15" t="s">
        <v>22</v>
      </c>
      <c r="D36" s="14">
        <v>1220</v>
      </c>
      <c r="E36" s="26" t="s">
        <v>72</v>
      </c>
      <c r="F36" s="14">
        <v>421166</v>
      </c>
      <c r="G36" s="14" t="s">
        <v>71</v>
      </c>
      <c r="H36" s="16">
        <v>2.5</v>
      </c>
      <c r="I36" s="25">
        <v>0.25</v>
      </c>
      <c r="J36" s="16">
        <f t="shared" si="0"/>
        <v>0.625</v>
      </c>
      <c r="K36" s="16">
        <f t="shared" si="1"/>
        <v>3.125</v>
      </c>
      <c r="L36" s="16">
        <f t="shared" si="2"/>
        <v>3050</v>
      </c>
      <c r="M36" s="16">
        <f t="shared" si="3"/>
        <v>762.5</v>
      </c>
      <c r="N36" s="16">
        <f t="shared" si="4"/>
        <v>3812.5</v>
      </c>
    </row>
    <row r="37" spans="1:14" s="4" customFormat="1" ht="30" customHeight="1" x14ac:dyDescent="0.3">
      <c r="A37" s="15">
        <v>27</v>
      </c>
      <c r="B37" s="13" t="s">
        <v>48</v>
      </c>
      <c r="C37" s="15" t="s">
        <v>22</v>
      </c>
      <c r="D37" s="14">
        <v>500</v>
      </c>
      <c r="E37" s="26" t="s">
        <v>72</v>
      </c>
      <c r="F37" s="14">
        <v>412450</v>
      </c>
      <c r="G37" s="14" t="s">
        <v>71</v>
      </c>
      <c r="H37" s="16">
        <v>2.92</v>
      </c>
      <c r="I37" s="25">
        <v>0.25</v>
      </c>
      <c r="J37" s="16">
        <f t="shared" si="0"/>
        <v>0.73</v>
      </c>
      <c r="K37" s="16">
        <f t="shared" si="1"/>
        <v>3.65</v>
      </c>
      <c r="L37" s="16">
        <f t="shared" si="2"/>
        <v>1460</v>
      </c>
      <c r="M37" s="16">
        <f t="shared" si="3"/>
        <v>365</v>
      </c>
      <c r="N37" s="16">
        <f t="shared" si="4"/>
        <v>1825</v>
      </c>
    </row>
    <row r="38" spans="1:14" s="4" customFormat="1" ht="30" customHeight="1" x14ac:dyDescent="0.3">
      <c r="A38" s="15">
        <v>28</v>
      </c>
      <c r="B38" s="13" t="s">
        <v>49</v>
      </c>
      <c r="C38" s="15" t="s">
        <v>22</v>
      </c>
      <c r="D38" s="14">
        <v>2740</v>
      </c>
      <c r="E38" s="26" t="s">
        <v>72</v>
      </c>
      <c r="F38" s="14">
        <v>412461</v>
      </c>
      <c r="G38" s="14" t="s">
        <v>71</v>
      </c>
      <c r="H38" s="16">
        <v>2.74</v>
      </c>
      <c r="I38" s="25">
        <v>0.25</v>
      </c>
      <c r="J38" s="16">
        <f t="shared" si="0"/>
        <v>0.68500000000000005</v>
      </c>
      <c r="K38" s="16">
        <f t="shared" si="1"/>
        <v>3.4250000000000003</v>
      </c>
      <c r="L38" s="16">
        <f t="shared" si="2"/>
        <v>7507.6</v>
      </c>
      <c r="M38" s="16">
        <f t="shared" si="3"/>
        <v>1876.9</v>
      </c>
      <c r="N38" s="16">
        <f t="shared" si="4"/>
        <v>9384.5</v>
      </c>
    </row>
    <row r="39" spans="1:14" s="4" customFormat="1" ht="30" customHeight="1" x14ac:dyDescent="0.3">
      <c r="A39" s="15">
        <v>29</v>
      </c>
      <c r="B39" s="13" t="s">
        <v>50</v>
      </c>
      <c r="C39" s="15" t="s">
        <v>22</v>
      </c>
      <c r="D39" s="14">
        <v>1340</v>
      </c>
      <c r="E39" s="26" t="s">
        <v>72</v>
      </c>
      <c r="F39" s="14">
        <v>412471</v>
      </c>
      <c r="G39" s="14" t="s">
        <v>71</v>
      </c>
      <c r="H39" s="16">
        <v>2.74</v>
      </c>
      <c r="I39" s="25">
        <v>0.25</v>
      </c>
      <c r="J39" s="16">
        <f t="shared" si="0"/>
        <v>0.68500000000000005</v>
      </c>
      <c r="K39" s="16">
        <f t="shared" si="1"/>
        <v>3.4250000000000003</v>
      </c>
      <c r="L39" s="16">
        <f t="shared" si="2"/>
        <v>3671.6000000000004</v>
      </c>
      <c r="M39" s="16">
        <f t="shared" si="3"/>
        <v>917.90000000000009</v>
      </c>
      <c r="N39" s="16">
        <f t="shared" si="4"/>
        <v>4589.5</v>
      </c>
    </row>
    <row r="40" spans="1:14" s="4" customFormat="1" ht="30" customHeight="1" x14ac:dyDescent="0.3">
      <c r="A40" s="15">
        <v>30</v>
      </c>
      <c r="B40" s="13" t="s">
        <v>51</v>
      </c>
      <c r="C40" s="15" t="s">
        <v>22</v>
      </c>
      <c r="D40" s="14">
        <v>1060</v>
      </c>
      <c r="E40" s="26" t="s">
        <v>72</v>
      </c>
      <c r="F40" s="14">
        <v>424314</v>
      </c>
      <c r="G40" s="14" t="s">
        <v>71</v>
      </c>
      <c r="H40" s="16">
        <v>2.74</v>
      </c>
      <c r="I40" s="25">
        <v>0.25</v>
      </c>
      <c r="J40" s="16">
        <f t="shared" si="0"/>
        <v>0.68500000000000005</v>
      </c>
      <c r="K40" s="16">
        <f t="shared" si="1"/>
        <v>3.4250000000000003</v>
      </c>
      <c r="L40" s="16">
        <f t="shared" si="2"/>
        <v>2904.4</v>
      </c>
      <c r="M40" s="16">
        <f t="shared" si="3"/>
        <v>726.1</v>
      </c>
      <c r="N40" s="16">
        <f t="shared" si="4"/>
        <v>3630.5</v>
      </c>
    </row>
    <row r="41" spans="1:14" s="4" customFormat="1" ht="30" customHeight="1" x14ac:dyDescent="0.3">
      <c r="A41" s="15">
        <v>31</v>
      </c>
      <c r="B41" s="13" t="s">
        <v>52</v>
      </c>
      <c r="C41" s="15" t="s">
        <v>22</v>
      </c>
      <c r="D41" s="14">
        <v>11020</v>
      </c>
      <c r="E41" s="26" t="s">
        <v>72</v>
      </c>
      <c r="F41" s="14">
        <v>412488</v>
      </c>
      <c r="G41" s="14" t="s">
        <v>71</v>
      </c>
      <c r="H41" s="16">
        <v>2.74</v>
      </c>
      <c r="I41" s="25">
        <v>0.25</v>
      </c>
      <c r="J41" s="16">
        <f t="shared" si="0"/>
        <v>0.68500000000000005</v>
      </c>
      <c r="K41" s="16">
        <f t="shared" si="1"/>
        <v>3.4250000000000003</v>
      </c>
      <c r="L41" s="16">
        <f t="shared" si="2"/>
        <v>30194.800000000003</v>
      </c>
      <c r="M41" s="16">
        <f t="shared" si="3"/>
        <v>7548.7000000000007</v>
      </c>
      <c r="N41" s="16">
        <f t="shared" si="4"/>
        <v>37743.5</v>
      </c>
    </row>
    <row r="42" spans="1:14" s="4" customFormat="1" ht="30" customHeight="1" x14ac:dyDescent="0.3">
      <c r="A42" s="15">
        <v>32</v>
      </c>
      <c r="B42" s="13" t="s">
        <v>53</v>
      </c>
      <c r="C42" s="15" t="s">
        <v>22</v>
      </c>
      <c r="D42" s="14">
        <v>720</v>
      </c>
      <c r="E42" s="26" t="s">
        <v>72</v>
      </c>
      <c r="F42" s="14">
        <v>421563</v>
      </c>
      <c r="G42" s="14" t="s">
        <v>71</v>
      </c>
      <c r="H42" s="16">
        <v>2.92</v>
      </c>
      <c r="I42" s="25">
        <v>0.25</v>
      </c>
      <c r="J42" s="16">
        <f t="shared" si="0"/>
        <v>0.73</v>
      </c>
      <c r="K42" s="16">
        <f t="shared" si="1"/>
        <v>3.65</v>
      </c>
      <c r="L42" s="16">
        <f t="shared" si="2"/>
        <v>2102.4</v>
      </c>
      <c r="M42" s="16">
        <f t="shared" si="3"/>
        <v>525.6</v>
      </c>
      <c r="N42" s="16">
        <f t="shared" si="4"/>
        <v>2628</v>
      </c>
    </row>
    <row r="43" spans="1:14" s="4" customFormat="1" ht="30" customHeight="1" x14ac:dyDescent="0.3">
      <c r="A43" s="15">
        <v>33</v>
      </c>
      <c r="B43" s="13" t="s">
        <v>54</v>
      </c>
      <c r="C43" s="15" t="s">
        <v>22</v>
      </c>
      <c r="D43" s="14">
        <v>120</v>
      </c>
      <c r="E43" s="26" t="s">
        <v>72</v>
      </c>
      <c r="F43" s="14">
        <v>421771</v>
      </c>
      <c r="G43" s="14" t="s">
        <v>71</v>
      </c>
      <c r="H43" s="16">
        <v>2.92</v>
      </c>
      <c r="I43" s="25">
        <v>0.25</v>
      </c>
      <c r="J43" s="16">
        <f t="shared" si="0"/>
        <v>0.73</v>
      </c>
      <c r="K43" s="16">
        <f t="shared" si="1"/>
        <v>3.65</v>
      </c>
      <c r="L43" s="16">
        <f t="shared" si="2"/>
        <v>350.4</v>
      </c>
      <c r="M43" s="16">
        <f t="shared" si="3"/>
        <v>87.6</v>
      </c>
      <c r="N43" s="16">
        <f t="shared" si="4"/>
        <v>438</v>
      </c>
    </row>
    <row r="44" spans="1:14" s="4" customFormat="1" ht="30" customHeight="1" x14ac:dyDescent="0.3">
      <c r="A44" s="15">
        <v>34</v>
      </c>
      <c r="B44" s="13" t="s">
        <v>55</v>
      </c>
      <c r="C44" s="15" t="s">
        <v>22</v>
      </c>
      <c r="D44" s="14">
        <v>60</v>
      </c>
      <c r="E44" s="26" t="s">
        <v>72</v>
      </c>
      <c r="F44" s="14">
        <v>424026</v>
      </c>
      <c r="G44" s="14" t="s">
        <v>71</v>
      </c>
      <c r="H44" s="16">
        <v>5</v>
      </c>
      <c r="I44" s="25">
        <v>0.25</v>
      </c>
      <c r="J44" s="16">
        <f t="shared" si="0"/>
        <v>1.25</v>
      </c>
      <c r="K44" s="16">
        <f t="shared" si="1"/>
        <v>6.25</v>
      </c>
      <c r="L44" s="16">
        <f t="shared" si="2"/>
        <v>300</v>
      </c>
      <c r="M44" s="16">
        <f t="shared" si="3"/>
        <v>75</v>
      </c>
      <c r="N44" s="16">
        <f t="shared" si="4"/>
        <v>375</v>
      </c>
    </row>
    <row r="45" spans="1:14" s="4" customFormat="1" ht="30" customHeight="1" x14ac:dyDescent="0.3">
      <c r="A45" s="15">
        <v>35</v>
      </c>
      <c r="B45" s="13" t="s">
        <v>56</v>
      </c>
      <c r="C45" s="15" t="s">
        <v>22</v>
      </c>
      <c r="D45" s="14">
        <v>60</v>
      </c>
      <c r="E45" s="26" t="s">
        <v>72</v>
      </c>
      <c r="F45" s="14">
        <v>424006</v>
      </c>
      <c r="G45" s="14" t="s">
        <v>71</v>
      </c>
      <c r="H45" s="16">
        <v>5</v>
      </c>
      <c r="I45" s="25">
        <v>0.25</v>
      </c>
      <c r="J45" s="16">
        <f t="shared" si="0"/>
        <v>1.25</v>
      </c>
      <c r="K45" s="16">
        <f t="shared" si="1"/>
        <v>6.25</v>
      </c>
      <c r="L45" s="16">
        <f t="shared" si="2"/>
        <v>300</v>
      </c>
      <c r="M45" s="16">
        <f t="shared" si="3"/>
        <v>75</v>
      </c>
      <c r="N45" s="16">
        <f t="shared" si="4"/>
        <v>375</v>
      </c>
    </row>
    <row r="46" spans="1:14" s="4" customFormat="1" ht="30" customHeight="1" x14ac:dyDescent="0.3">
      <c r="A46" s="15">
        <v>36</v>
      </c>
      <c r="B46" s="17" t="s">
        <v>57</v>
      </c>
      <c r="C46" s="15" t="s">
        <v>22</v>
      </c>
      <c r="D46" s="14">
        <v>530</v>
      </c>
      <c r="E46" s="26" t="s">
        <v>72</v>
      </c>
      <c r="F46" s="14">
        <v>412432</v>
      </c>
      <c r="G46" s="14" t="s">
        <v>71</v>
      </c>
      <c r="H46" s="16">
        <v>2.74</v>
      </c>
      <c r="I46" s="25">
        <v>0.25</v>
      </c>
      <c r="J46" s="16">
        <f t="shared" si="0"/>
        <v>0.68500000000000005</v>
      </c>
      <c r="K46" s="16">
        <f t="shared" si="1"/>
        <v>3.4250000000000003</v>
      </c>
      <c r="L46" s="16">
        <f t="shared" si="2"/>
        <v>1452.2</v>
      </c>
      <c r="M46" s="16">
        <f t="shared" si="3"/>
        <v>363.05</v>
      </c>
      <c r="N46" s="16">
        <f t="shared" si="4"/>
        <v>1815.25</v>
      </c>
    </row>
    <row r="47" spans="1:14" s="4" customFormat="1" ht="30" customHeight="1" x14ac:dyDescent="0.3">
      <c r="A47" s="15">
        <v>37</v>
      </c>
      <c r="B47" s="17" t="s">
        <v>58</v>
      </c>
      <c r="C47" s="15" t="s">
        <v>22</v>
      </c>
      <c r="D47" s="14">
        <v>320</v>
      </c>
      <c r="E47" s="26" t="s">
        <v>72</v>
      </c>
      <c r="F47" s="14">
        <v>412481</v>
      </c>
      <c r="G47" s="14" t="s">
        <v>71</v>
      </c>
      <c r="H47" s="16">
        <v>2.5</v>
      </c>
      <c r="I47" s="25">
        <v>0.25</v>
      </c>
      <c r="J47" s="16">
        <f t="shared" si="0"/>
        <v>0.625</v>
      </c>
      <c r="K47" s="16">
        <f t="shared" si="1"/>
        <v>3.125</v>
      </c>
      <c r="L47" s="16">
        <f t="shared" si="2"/>
        <v>800</v>
      </c>
      <c r="M47" s="16">
        <f t="shared" si="3"/>
        <v>200</v>
      </c>
      <c r="N47" s="16">
        <f t="shared" si="4"/>
        <v>1000</v>
      </c>
    </row>
    <row r="48" spans="1:14" s="4" customFormat="1" ht="30" customHeight="1" x14ac:dyDescent="0.3">
      <c r="A48" s="15">
        <v>38</v>
      </c>
      <c r="B48" s="17" t="s">
        <v>59</v>
      </c>
      <c r="C48" s="15" t="s">
        <v>22</v>
      </c>
      <c r="D48" s="14">
        <v>500</v>
      </c>
      <c r="E48" s="26" t="s">
        <v>72</v>
      </c>
      <c r="F48" s="14">
        <v>412305</v>
      </c>
      <c r="G48" s="14" t="s">
        <v>71</v>
      </c>
      <c r="H48" s="16">
        <v>2.74</v>
      </c>
      <c r="I48" s="25">
        <v>0.25</v>
      </c>
      <c r="J48" s="16">
        <f t="shared" si="0"/>
        <v>0.68500000000000005</v>
      </c>
      <c r="K48" s="16">
        <f t="shared" si="1"/>
        <v>3.4250000000000003</v>
      </c>
      <c r="L48" s="16">
        <f t="shared" si="2"/>
        <v>1370</v>
      </c>
      <c r="M48" s="16">
        <f t="shared" si="3"/>
        <v>342.5</v>
      </c>
      <c r="N48" s="16">
        <f t="shared" si="4"/>
        <v>1712.5</v>
      </c>
    </row>
    <row r="49" spans="1:14" s="4" customFormat="1" ht="30" customHeight="1" x14ac:dyDescent="0.3">
      <c r="A49" s="15">
        <v>39</v>
      </c>
      <c r="B49" s="20" t="s">
        <v>60</v>
      </c>
      <c r="C49" s="15" t="s">
        <v>22</v>
      </c>
      <c r="D49" s="14">
        <v>11620</v>
      </c>
      <c r="E49" s="26" t="s">
        <v>72</v>
      </c>
      <c r="F49" s="14">
        <v>423446</v>
      </c>
      <c r="G49" s="14" t="s">
        <v>71</v>
      </c>
      <c r="H49" s="16">
        <v>2.92</v>
      </c>
      <c r="I49" s="25">
        <v>0.25</v>
      </c>
      <c r="J49" s="16">
        <f t="shared" si="0"/>
        <v>0.73</v>
      </c>
      <c r="K49" s="16">
        <f t="shared" si="1"/>
        <v>3.65</v>
      </c>
      <c r="L49" s="16">
        <f t="shared" si="2"/>
        <v>33930.400000000001</v>
      </c>
      <c r="M49" s="16">
        <f t="shared" si="3"/>
        <v>8482.6</v>
      </c>
      <c r="N49" s="16">
        <f t="shared" si="4"/>
        <v>42413</v>
      </c>
    </row>
    <row r="50" spans="1:14" s="4" customFormat="1" ht="30" customHeight="1" x14ac:dyDescent="0.3">
      <c r="A50" s="15">
        <v>40</v>
      </c>
      <c r="B50" s="20" t="s">
        <v>61</v>
      </c>
      <c r="C50" s="15" t="s">
        <v>22</v>
      </c>
      <c r="D50" s="14">
        <v>260</v>
      </c>
      <c r="E50" s="26" t="s">
        <v>72</v>
      </c>
      <c r="F50" s="14">
        <v>424000</v>
      </c>
      <c r="G50" s="14" t="s">
        <v>71</v>
      </c>
      <c r="H50" s="16">
        <v>2.5</v>
      </c>
      <c r="I50" s="25">
        <v>0.25</v>
      </c>
      <c r="J50" s="16">
        <f t="shared" si="0"/>
        <v>0.625</v>
      </c>
      <c r="K50" s="16">
        <f t="shared" si="1"/>
        <v>3.125</v>
      </c>
      <c r="L50" s="16">
        <f t="shared" si="2"/>
        <v>650</v>
      </c>
      <c r="M50" s="16">
        <f t="shared" si="3"/>
        <v>162.5</v>
      </c>
      <c r="N50" s="16">
        <f t="shared" si="4"/>
        <v>812.5</v>
      </c>
    </row>
    <row r="51" spans="1:14" s="4" customFormat="1" ht="30" customHeight="1" x14ac:dyDescent="0.3">
      <c r="A51" s="15">
        <v>41</v>
      </c>
      <c r="B51" s="20" t="s">
        <v>62</v>
      </c>
      <c r="C51" s="15" t="s">
        <v>22</v>
      </c>
      <c r="D51" s="14">
        <v>9660</v>
      </c>
      <c r="E51" s="26" t="s">
        <v>72</v>
      </c>
      <c r="F51" s="14">
        <v>412315</v>
      </c>
      <c r="G51" s="14" t="s">
        <v>71</v>
      </c>
      <c r="H51" s="16">
        <v>2.74</v>
      </c>
      <c r="I51" s="25">
        <v>0.25</v>
      </c>
      <c r="J51" s="16">
        <f t="shared" si="0"/>
        <v>0.68500000000000005</v>
      </c>
      <c r="K51" s="16">
        <f t="shared" si="1"/>
        <v>3.4250000000000003</v>
      </c>
      <c r="L51" s="16">
        <f t="shared" si="2"/>
        <v>26468.400000000001</v>
      </c>
      <c r="M51" s="16">
        <f t="shared" si="3"/>
        <v>6617.1</v>
      </c>
      <c r="N51" s="16">
        <f t="shared" si="4"/>
        <v>33085.5</v>
      </c>
    </row>
    <row r="52" spans="1:14" s="4" customFormat="1" ht="30" customHeight="1" x14ac:dyDescent="0.3">
      <c r="A52" s="15">
        <v>42</v>
      </c>
      <c r="B52" s="20" t="s">
        <v>63</v>
      </c>
      <c r="C52" s="15" t="s">
        <v>22</v>
      </c>
      <c r="D52" s="14">
        <v>440</v>
      </c>
      <c r="E52" s="26" t="s">
        <v>72</v>
      </c>
      <c r="F52" s="14">
        <v>412334</v>
      </c>
      <c r="G52" s="14" t="s">
        <v>71</v>
      </c>
      <c r="H52" s="16">
        <v>2.74</v>
      </c>
      <c r="I52" s="25">
        <v>0.25</v>
      </c>
      <c r="J52" s="16">
        <f t="shared" si="0"/>
        <v>0.68500000000000005</v>
      </c>
      <c r="K52" s="16">
        <f t="shared" si="1"/>
        <v>3.4250000000000003</v>
      </c>
      <c r="L52" s="16">
        <f t="shared" si="2"/>
        <v>1205.6000000000001</v>
      </c>
      <c r="M52" s="16">
        <f t="shared" si="3"/>
        <v>301.40000000000003</v>
      </c>
      <c r="N52" s="16">
        <f t="shared" si="4"/>
        <v>1507.0000000000002</v>
      </c>
    </row>
    <row r="53" spans="1:14" s="4" customFormat="1" ht="30" customHeight="1" x14ac:dyDescent="0.3">
      <c r="A53" s="15">
        <v>43</v>
      </c>
      <c r="B53" s="20" t="s">
        <v>64</v>
      </c>
      <c r="C53" s="15" t="s">
        <v>22</v>
      </c>
      <c r="D53" s="14">
        <v>520</v>
      </c>
      <c r="E53" s="26" t="s">
        <v>72</v>
      </c>
      <c r="F53" s="14">
        <v>412411</v>
      </c>
      <c r="G53" s="14" t="s">
        <v>71</v>
      </c>
      <c r="H53" s="16">
        <v>2.92</v>
      </c>
      <c r="I53" s="25">
        <v>0.25</v>
      </c>
      <c r="J53" s="16">
        <f t="shared" si="0"/>
        <v>0.73</v>
      </c>
      <c r="K53" s="16">
        <f t="shared" si="1"/>
        <v>3.65</v>
      </c>
      <c r="L53" s="16">
        <f t="shared" si="2"/>
        <v>1518.3999999999999</v>
      </c>
      <c r="M53" s="16">
        <f t="shared" si="3"/>
        <v>379.59999999999997</v>
      </c>
      <c r="N53" s="16">
        <f t="shared" si="4"/>
        <v>1897.9999999999998</v>
      </c>
    </row>
    <row r="54" spans="1:14" s="4" customFormat="1" ht="30" customHeight="1" x14ac:dyDescent="0.3">
      <c r="A54" s="15">
        <v>44</v>
      </c>
      <c r="B54" s="20" t="s">
        <v>65</v>
      </c>
      <c r="C54" s="15" t="s">
        <v>22</v>
      </c>
      <c r="D54" s="14">
        <v>320</v>
      </c>
      <c r="E54" s="26" t="s">
        <v>72</v>
      </c>
      <c r="F54" s="14">
        <v>424024</v>
      </c>
      <c r="G54" s="14" t="s">
        <v>71</v>
      </c>
      <c r="H54" s="16">
        <v>2.74</v>
      </c>
      <c r="I54" s="25">
        <v>0.25</v>
      </c>
      <c r="J54" s="16">
        <f t="shared" si="0"/>
        <v>0.68500000000000005</v>
      </c>
      <c r="K54" s="16">
        <f t="shared" si="1"/>
        <v>3.4250000000000003</v>
      </c>
      <c r="L54" s="16">
        <f t="shared" si="2"/>
        <v>876.80000000000007</v>
      </c>
      <c r="M54" s="16">
        <f t="shared" si="3"/>
        <v>219.20000000000002</v>
      </c>
      <c r="N54" s="16">
        <f t="shared" si="4"/>
        <v>1096</v>
      </c>
    </row>
    <row r="55" spans="1:14" s="4" customFormat="1" ht="30" customHeight="1" x14ac:dyDescent="0.3">
      <c r="A55" s="15">
        <v>45</v>
      </c>
      <c r="B55" s="20" t="s">
        <v>66</v>
      </c>
      <c r="C55" s="15" t="s">
        <v>22</v>
      </c>
      <c r="D55" s="14">
        <v>880</v>
      </c>
      <c r="E55" s="26" t="s">
        <v>72</v>
      </c>
      <c r="F55" s="14">
        <v>412324</v>
      </c>
      <c r="G55" s="14" t="s">
        <v>71</v>
      </c>
      <c r="H55" s="16">
        <v>2.92</v>
      </c>
      <c r="I55" s="25">
        <v>0.25</v>
      </c>
      <c r="J55" s="16">
        <f t="shared" si="0"/>
        <v>0.73</v>
      </c>
      <c r="K55" s="16">
        <f t="shared" si="1"/>
        <v>3.65</v>
      </c>
      <c r="L55" s="16">
        <f t="shared" si="2"/>
        <v>2569.6</v>
      </c>
      <c r="M55" s="16">
        <f t="shared" si="3"/>
        <v>642.4</v>
      </c>
      <c r="N55" s="16">
        <f t="shared" si="4"/>
        <v>3212</v>
      </c>
    </row>
    <row r="56" spans="1:14" ht="30" customHeight="1" x14ac:dyDescent="0.4">
      <c r="A56" s="18"/>
      <c r="B56" s="28" t="s">
        <v>67</v>
      </c>
      <c r="C56" s="29"/>
      <c r="D56" s="29"/>
      <c r="E56" s="29"/>
      <c r="F56" s="29"/>
      <c r="G56" s="29"/>
      <c r="H56" s="29"/>
      <c r="I56" s="29"/>
      <c r="J56" s="29"/>
      <c r="K56" s="29"/>
      <c r="L56" s="30"/>
      <c r="M56" s="31">
        <f>SUM(L11:L55)</f>
        <v>267497.19999999995</v>
      </c>
      <c r="N56" s="32"/>
    </row>
    <row r="57" spans="1:14" ht="30" customHeight="1" x14ac:dyDescent="0.4">
      <c r="A57" s="18"/>
      <c r="B57" s="28" t="s">
        <v>68</v>
      </c>
      <c r="C57" s="29"/>
      <c r="D57" s="29"/>
      <c r="E57" s="29"/>
      <c r="F57" s="29"/>
      <c r="G57" s="29"/>
      <c r="H57" s="29"/>
      <c r="I57" s="29"/>
      <c r="J57" s="29"/>
      <c r="K57" s="29"/>
      <c r="L57" s="30"/>
      <c r="M57" s="31">
        <f>M56*1.25</f>
        <v>334371.49999999994</v>
      </c>
      <c r="N57" s="33"/>
    </row>
  </sheetData>
  <protectedRanges>
    <protectedRange sqref="F9" name="Range1_2_2_1_1"/>
  </protectedRanges>
  <mergeCells count="5">
    <mergeCell ref="A6:N6"/>
    <mergeCell ref="B56:L56"/>
    <mergeCell ref="M56:N56"/>
    <mergeCell ref="B57:L57"/>
    <mergeCell ref="M57:N57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15</vt:lpstr>
      <vt:lpstr>'TROŠKOVNIK Grupa 15'!Podrucje_ispisa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Igor Franić</cp:lastModifiedBy>
  <dcterms:created xsi:type="dcterms:W3CDTF">2023-06-27T19:17:58Z</dcterms:created>
  <dcterms:modified xsi:type="dcterms:W3CDTF">2023-10-02T12:47:42Z</dcterms:modified>
</cp:coreProperties>
</file>