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milab-my.sharepoint.com/personal/info_bomi-lab_hr/Documents/TENDERI 2023/3.10. HZJZ objedinjena mikra/zadnja verzija troškovnika/"/>
    </mc:Choice>
  </mc:AlternateContent>
  <xr:revisionPtr revIDLastSave="2" documentId="8_{23F6C4E2-3E77-45C2-8753-64D6E7178852}" xr6:coauthVersionLast="47" xr6:coauthVersionMax="47" xr10:uidLastSave="{96E29D2D-B9EC-4F7E-9814-9A1D520654E5}"/>
  <bookViews>
    <workbookView xWindow="-120" yWindow="-120" windowWidth="20640" windowHeight="11160" xr2:uid="{5801B699-0385-48DA-9BCF-FDBE209080E0}"/>
  </bookViews>
  <sheets>
    <sheet name="TROŠKOVNIK Grupa 18" sheetId="1" r:id="rId1"/>
  </sheets>
  <definedNames>
    <definedName name="_xlnm.Print_Area" localSheetId="0">'TROŠKOVNIK Grupa 18'!$A$2:$N$20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M19" i="1"/>
  <c r="N12" i="1"/>
  <c r="N13" i="1"/>
  <c r="N14" i="1"/>
  <c r="N15" i="1"/>
  <c r="N16" i="1"/>
  <c r="N17" i="1"/>
  <c r="N18" i="1"/>
  <c r="N11" i="1"/>
  <c r="M12" i="1"/>
  <c r="M13" i="1"/>
  <c r="M14" i="1"/>
  <c r="M15" i="1"/>
  <c r="M16" i="1"/>
  <c r="M17" i="1"/>
  <c r="M18" i="1"/>
  <c r="M11" i="1"/>
  <c r="L12" i="1"/>
  <c r="L13" i="1"/>
  <c r="L14" i="1"/>
  <c r="L15" i="1"/>
  <c r="L16" i="1"/>
  <c r="L17" i="1"/>
  <c r="L18" i="1"/>
  <c r="L11" i="1"/>
  <c r="K12" i="1"/>
  <c r="K13" i="1"/>
  <c r="K14" i="1"/>
  <c r="K15" i="1"/>
  <c r="K16" i="1"/>
  <c r="K17" i="1"/>
  <c r="K18" i="1"/>
  <c r="K11" i="1"/>
  <c r="J12" i="1"/>
  <c r="J13" i="1"/>
  <c r="J14" i="1"/>
  <c r="J15" i="1"/>
  <c r="J16" i="1"/>
  <c r="J17" i="1"/>
  <c r="J18" i="1"/>
  <c r="J11" i="1"/>
</calcChain>
</file>

<file path=xl/sharedStrings.xml><?xml version="1.0" encoding="utf-8"?>
<sst xmlns="http://schemas.openxmlformats.org/spreadsheetml/2006/main" count="64" uniqueCount="49">
  <si>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</si>
  <si>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</si>
  <si>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</si>
  <si>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</si>
  <si>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</si>
  <si>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18: Ostali Imunokromatografski testovi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</si>
  <si>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</si>
  <si>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</si>
  <si>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</si>
  <si>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</si>
  <si>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</si>
  <si>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</si>
  <si>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</si>
  <si>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</si>
  <si>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</si>
  <si>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</si>
  <si>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</si>
  <si>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</si>
  <si>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</si>
  <si>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</si>
  <si>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t>GRUPA PREDMETA NABAVE 18: Ostali Imunokromatografski testovi</t>
  </si>
  <si>
    <t>Test trakice za dokaz leukocita i nitrita u urinu</t>
  </si>
  <si>
    <t>test</t>
  </si>
  <si>
    <t>Imunokromatografski test za brzu detekciju enterovirusa u stolici</t>
  </si>
  <si>
    <t>imunokromatografski test za kvalitativno dokazivanje C. trahomatidis iz uzoraka urogenitalnog sustava, uključena neg. Kontrola</t>
  </si>
  <si>
    <t>Verotoxin 1-2 ili jedankovrijedan test za detekciju verotoxina 1 i 2 istodobno iz stolice pakiran u pojedinačnoj kazeti/kartici spremnoj za korištenje</t>
  </si>
  <si>
    <t xml:space="preserve">Aspergillus galactomanan LFA (a 50 T) </t>
  </si>
  <si>
    <t>PyloPlus Rapid Urease Test</t>
  </si>
  <si>
    <t>ICT test za brzu detekciju IgG protutijela na Aspergillus (kazetice) ili jednakovrijedno (pakiranje a 20T)</t>
  </si>
  <si>
    <t>UKUPNO ZA GRUPU PREDMETA NABAVE 18 BROJKAMA BEZ PDV-a:</t>
  </si>
  <si>
    <t>UKUPNO ZA GRUPU PREDMETA NABAVE 18 BROJKAMA S PDV-om:</t>
  </si>
  <si>
    <t>12=4*8</t>
  </si>
  <si>
    <t>14=12+13</t>
  </si>
  <si>
    <t>Alltest, Kina</t>
  </si>
  <si>
    <t>U031-02</t>
  </si>
  <si>
    <t>100 komada</t>
  </si>
  <si>
    <t>25 testova</t>
  </si>
  <si>
    <t>Vitassay, Španjolska</t>
  </si>
  <si>
    <t>ICH-502</t>
  </si>
  <si>
    <t>20 test</t>
  </si>
  <si>
    <t>T30625</t>
  </si>
  <si>
    <t>Techlab, UK</t>
  </si>
  <si>
    <t>50 testova</t>
  </si>
  <si>
    <t>ARJ Medical, Inc, SAD</t>
  </si>
  <si>
    <t>DYNAMIKER, Kina</t>
  </si>
  <si>
    <t>DNK-1414 1</t>
  </si>
  <si>
    <t>DNK-1415-1</t>
  </si>
  <si>
    <t>50 Testova</t>
  </si>
  <si>
    <t>PYLO-PLUS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</si>
</sst>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;[Red]\-#,##0\ [$€-1]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i/>
      <sz val="9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1" fillId="5" borderId="1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1" fillId="5" borderId="1" xfId="1" applyFont="1" applyFill="1" applyBorder="1" applyAlignment="1" applyProtection="1">
      <alignment horizontal="center" vertical="center"/>
    </xf>
    <xf numFmtId="0" fontId="1" fillId="5" borderId="1" xfId="1" applyFont="1" applyFill="1" applyBorder="1" applyAlignment="1" applyProtection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9" fontId="1" fillId="0" borderId="1" xfId="2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4" fontId="2" fillId="4" borderId="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3">
    <cellStyle name="Normalno" xfId="0" builtinId="0"/>
    <cellStyle name="Postotak" xfId="2" builtinId="5"/>
    <cellStyle name="Tekst objašnjenj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20</xdr:row>
      <xdr:rowOff>0</xdr:rowOff>
    </xdr:from>
    <xdr:to>
      <xdr:col>1</xdr:col>
      <xdr:colOff>1409700</xdr:colOff>
      <xdr:row>21</xdr:row>
      <xdr:rowOff>11430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6FA6245-D17C-4A39-9B47-4AF871747A9B}"/>
            </a:ext>
          </a:extLst>
        </xdr:cNvPr>
        <xdr:cNvSpPr txBox="1">
          <a:spLocks noChangeArrowheads="1"/>
        </xdr:cNvSpPr>
      </xdr:nvSpPr>
      <xdr:spPr bwMode="auto">
        <a:xfrm>
          <a:off x="1914525" y="14649450"/>
          <a:ext cx="76200" cy="20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20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2E7A54B4-D357-4F23-8C63-C6EA38D3EA3E}"/>
            </a:ext>
          </a:extLst>
        </xdr:cNvPr>
        <xdr:cNvSpPr txBox="1">
          <a:spLocks noChangeArrowheads="1"/>
        </xdr:cNvSpPr>
      </xdr:nvSpPr>
      <xdr:spPr bwMode="auto">
        <a:xfrm>
          <a:off x="1914525" y="14649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20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7587027-AE4C-454B-8158-F76C2550EEC5}"/>
            </a:ext>
          </a:extLst>
        </xdr:cNvPr>
        <xdr:cNvSpPr txBox="1">
          <a:spLocks noChangeArrowheads="1"/>
        </xdr:cNvSpPr>
      </xdr:nvSpPr>
      <xdr:spPr bwMode="auto">
        <a:xfrm>
          <a:off x="1914525" y="1464945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20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49969951-1B78-44AC-9042-A89E029DF294}"/>
            </a:ext>
          </a:extLst>
        </xdr:cNvPr>
        <xdr:cNvSpPr txBox="1">
          <a:spLocks noChangeArrowheads="1"/>
        </xdr:cNvSpPr>
      </xdr:nvSpPr>
      <xdr:spPr bwMode="auto">
        <a:xfrm>
          <a:off x="1914525" y="14649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20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89F978E2-5112-4459-BBD9-518DB705986D}"/>
            </a:ext>
          </a:extLst>
        </xdr:cNvPr>
        <xdr:cNvSpPr txBox="1">
          <a:spLocks noChangeArrowheads="1"/>
        </xdr:cNvSpPr>
      </xdr:nvSpPr>
      <xdr:spPr bwMode="auto">
        <a:xfrm>
          <a:off x="1914525" y="1464945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20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A4ABCFC-238A-4D97-9B98-FB70A3F87009}"/>
            </a:ext>
          </a:extLst>
        </xdr:cNvPr>
        <xdr:cNvSpPr txBox="1">
          <a:spLocks noChangeArrowheads="1"/>
        </xdr:cNvSpPr>
      </xdr:nvSpPr>
      <xdr:spPr bwMode="auto">
        <a:xfrm>
          <a:off x="1914525" y="14649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20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79631025-1F8E-455D-86C1-BD92DF168CE1}"/>
            </a:ext>
          </a:extLst>
        </xdr:cNvPr>
        <xdr:cNvSpPr txBox="1">
          <a:spLocks noChangeArrowheads="1"/>
        </xdr:cNvSpPr>
      </xdr:nvSpPr>
      <xdr:spPr bwMode="auto">
        <a:xfrm>
          <a:off x="1914525" y="1464945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20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FF079698-8790-474D-BA3B-D5C1FAEE8FEE}"/>
            </a:ext>
          </a:extLst>
        </xdr:cNvPr>
        <xdr:cNvSpPr txBox="1">
          <a:spLocks noChangeArrowheads="1"/>
        </xdr:cNvSpPr>
      </xdr:nvSpPr>
      <xdr:spPr bwMode="auto">
        <a:xfrm>
          <a:off x="1914525" y="14649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20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CA0EC72C-9E3E-4BE9-AFEE-8C7E7E2CA5B8}"/>
            </a:ext>
          </a:extLst>
        </xdr:cNvPr>
        <xdr:cNvSpPr txBox="1">
          <a:spLocks noChangeArrowheads="1"/>
        </xdr:cNvSpPr>
      </xdr:nvSpPr>
      <xdr:spPr bwMode="auto">
        <a:xfrm>
          <a:off x="1914525" y="1464945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20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5AD4F2F1-5BB0-474C-A64B-90CBB627ECB8}"/>
            </a:ext>
          </a:extLst>
        </xdr:cNvPr>
        <xdr:cNvSpPr txBox="1">
          <a:spLocks noChangeArrowheads="1"/>
        </xdr:cNvSpPr>
      </xdr:nvSpPr>
      <xdr:spPr bwMode="auto">
        <a:xfrm>
          <a:off x="1914525" y="14649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20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3A21BF13-9224-437B-9B96-9669E261E610}"/>
            </a:ext>
          </a:extLst>
        </xdr:cNvPr>
        <xdr:cNvSpPr txBox="1">
          <a:spLocks noChangeArrowheads="1"/>
        </xdr:cNvSpPr>
      </xdr:nvSpPr>
      <xdr:spPr bwMode="auto">
        <a:xfrm>
          <a:off x="1914525" y="1464945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20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2ABB1221-A4BD-4152-90DB-C4336F2504EE}"/>
            </a:ext>
          </a:extLst>
        </xdr:cNvPr>
        <xdr:cNvSpPr txBox="1">
          <a:spLocks noChangeArrowheads="1"/>
        </xdr:cNvSpPr>
      </xdr:nvSpPr>
      <xdr:spPr bwMode="auto">
        <a:xfrm>
          <a:off x="1914525" y="14649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20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BDE5BA78-0BD8-471C-AB83-224D08631CC2}"/>
            </a:ext>
          </a:extLst>
        </xdr:cNvPr>
        <xdr:cNvSpPr txBox="1">
          <a:spLocks noChangeArrowheads="1"/>
        </xdr:cNvSpPr>
      </xdr:nvSpPr>
      <xdr:spPr bwMode="auto">
        <a:xfrm>
          <a:off x="1914525" y="1464945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20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879E4428-E896-488D-9040-D2397CB8AEC1}"/>
            </a:ext>
          </a:extLst>
        </xdr:cNvPr>
        <xdr:cNvSpPr txBox="1">
          <a:spLocks noChangeArrowheads="1"/>
        </xdr:cNvSpPr>
      </xdr:nvSpPr>
      <xdr:spPr bwMode="auto">
        <a:xfrm>
          <a:off x="1914525" y="14649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20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F9FBD62C-13FE-4771-B913-E99876621958}"/>
            </a:ext>
          </a:extLst>
        </xdr:cNvPr>
        <xdr:cNvSpPr txBox="1">
          <a:spLocks noChangeArrowheads="1"/>
        </xdr:cNvSpPr>
      </xdr:nvSpPr>
      <xdr:spPr bwMode="auto">
        <a:xfrm>
          <a:off x="1914525" y="1464945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20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7E3AC2E9-799D-4271-B53A-174D520F191C}"/>
            </a:ext>
          </a:extLst>
        </xdr:cNvPr>
        <xdr:cNvSpPr txBox="1">
          <a:spLocks noChangeArrowheads="1"/>
        </xdr:cNvSpPr>
      </xdr:nvSpPr>
      <xdr:spPr bwMode="auto">
        <a:xfrm>
          <a:off x="1914525" y="14649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20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986343A-8DBF-402A-AADB-30EB6EC14632}"/>
            </a:ext>
          </a:extLst>
        </xdr:cNvPr>
        <xdr:cNvSpPr txBox="1">
          <a:spLocks noChangeArrowheads="1"/>
        </xdr:cNvSpPr>
      </xdr:nvSpPr>
      <xdr:spPr bwMode="auto">
        <a:xfrm>
          <a:off x="1914525" y="1464945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20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58F25FD8-A712-464F-A146-FEAF28FC1115}"/>
            </a:ext>
          </a:extLst>
        </xdr:cNvPr>
        <xdr:cNvSpPr txBox="1">
          <a:spLocks noChangeArrowheads="1"/>
        </xdr:cNvSpPr>
      </xdr:nvSpPr>
      <xdr:spPr bwMode="auto">
        <a:xfrm>
          <a:off x="1914525" y="14649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130FA-1DE5-4949-ABCD-0F4632CFB457}">
  <sheetPr>
    <tabColor rgb="FF00B0F0"/>
    <pageSetUpPr fitToPage="1"/>
  </sheetPr>
  <dimension ref="A2:N21"/>
  <sheetViews>
    <sheetView tabSelected="1" topLeftCell="A11" zoomScale="98" zoomScaleNormal="98" zoomScaleSheetLayoutView="50" workbookViewId="0">
      <selection activeCell="B21" sqref="B21"/>
    </sheetView>
  </sheetViews>
  <sheetFormatPr defaultColWidth="9.140625" defaultRowHeight="15" x14ac:dyDescent="0.25"/>
  <cols>
    <col min="1" max="1" width="8.7109375" style="1" customWidth="1"/>
    <col min="2" max="2" width="70.7109375" style="16" customWidth="1"/>
    <col min="3" max="14" width="11.42578125" style="1" customWidth="1"/>
    <col min="15" max="16" width="9.140625" style="6"/>
    <col min="17" max="17" width="9.140625" style="6" customWidth="1"/>
    <col min="18" max="16384" width="9.140625" style="6"/>
  </cols>
  <sheetData>
    <row r="2" spans="1:14" s="4" customFormat="1" ht="20.100000000000001" customHeight="1" x14ac:dyDescent="0.2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2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2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25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25">
      <c r="A6" s="35" t="s">
        <v>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x14ac:dyDescent="0.25">
      <c r="A7" s="7"/>
      <c r="B7" s="8"/>
      <c r="C7" s="7"/>
      <c r="D7" s="7"/>
      <c r="E7" s="7"/>
      <c r="F7" s="7"/>
      <c r="G7" s="7"/>
    </row>
    <row r="8" spans="1:14" ht="80.099999999999994" customHeight="1" x14ac:dyDescent="0.2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</row>
    <row r="9" spans="1:14" s="25" customFormat="1" ht="9.9499999999999993" customHeight="1" x14ac:dyDescent="0.3">
      <c r="A9" s="21">
        <v>1</v>
      </c>
      <c r="B9" s="22">
        <v>2</v>
      </c>
      <c r="C9" s="21">
        <v>3</v>
      </c>
      <c r="D9" s="21">
        <v>4</v>
      </c>
      <c r="E9" s="21">
        <v>5</v>
      </c>
      <c r="F9" s="23">
        <v>6</v>
      </c>
      <c r="G9" s="21">
        <v>7</v>
      </c>
      <c r="H9" s="21">
        <v>8</v>
      </c>
      <c r="I9" s="21">
        <v>9</v>
      </c>
      <c r="J9" s="21">
        <v>10</v>
      </c>
      <c r="K9" s="24">
        <v>11</v>
      </c>
      <c r="L9" s="21" t="s">
        <v>31</v>
      </c>
      <c r="M9" s="21">
        <v>13</v>
      </c>
      <c r="N9" s="21" t="s">
        <v>32</v>
      </c>
    </row>
    <row r="10" spans="1:14" ht="69.75" customHeight="1" x14ac:dyDescent="0.25">
      <c r="A10" s="10"/>
      <c r="B10" s="11" t="s">
        <v>20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1" customFormat="1" ht="30" customHeight="1" x14ac:dyDescent="0.25">
      <c r="A11" s="13">
        <v>1</v>
      </c>
      <c r="B11" s="17" t="s">
        <v>21</v>
      </c>
      <c r="C11" s="13" t="s">
        <v>22</v>
      </c>
      <c r="D11" s="12">
        <v>21000</v>
      </c>
      <c r="E11" s="12" t="s">
        <v>33</v>
      </c>
      <c r="F11" s="12" t="s">
        <v>34</v>
      </c>
      <c r="G11" s="12" t="s">
        <v>35</v>
      </c>
      <c r="H11" s="13">
        <v>0.02</v>
      </c>
      <c r="I11" s="34">
        <v>0.25</v>
      </c>
      <c r="J11" s="14">
        <f>H11*0.25</f>
        <v>5.0000000000000001E-3</v>
      </c>
      <c r="K11" s="14">
        <f>H11*1.25</f>
        <v>2.5000000000000001E-2</v>
      </c>
      <c r="L11" s="14">
        <f>D11*H11</f>
        <v>420</v>
      </c>
      <c r="M11" s="14">
        <f>L11*0.25</f>
        <v>105</v>
      </c>
      <c r="N11" s="14">
        <f>L11*1.25</f>
        <v>525</v>
      </c>
    </row>
    <row r="12" spans="1:14" s="1" customFormat="1" ht="30" customHeight="1" x14ac:dyDescent="0.25">
      <c r="A12" s="13">
        <v>2</v>
      </c>
      <c r="B12" s="18" t="s">
        <v>23</v>
      </c>
      <c r="C12" s="13" t="s">
        <v>22</v>
      </c>
      <c r="D12" s="12">
        <v>400</v>
      </c>
      <c r="E12" s="28" t="s">
        <v>37</v>
      </c>
      <c r="F12" s="12">
        <v>7355018</v>
      </c>
      <c r="G12" s="12" t="s">
        <v>36</v>
      </c>
      <c r="H12" s="13">
        <v>3.36</v>
      </c>
      <c r="I12" s="34">
        <v>0.25</v>
      </c>
      <c r="J12" s="14">
        <f t="shared" ref="J12:J18" si="0">H12*0.25</f>
        <v>0.84</v>
      </c>
      <c r="K12" s="14">
        <f t="shared" ref="K12:K18" si="1">H12*1.25</f>
        <v>4.2</v>
      </c>
      <c r="L12" s="14">
        <f t="shared" ref="L12:L18" si="2">D12*H12</f>
        <v>1344</v>
      </c>
      <c r="M12" s="14">
        <f t="shared" ref="M12:M18" si="3">L12*0.25</f>
        <v>336</v>
      </c>
      <c r="N12" s="14">
        <f t="shared" ref="N12:N18" si="4">L12*1.25</f>
        <v>1680</v>
      </c>
    </row>
    <row r="13" spans="1:14" s="1" customFormat="1" ht="30" customHeight="1" x14ac:dyDescent="0.25">
      <c r="A13" s="13">
        <v>3</v>
      </c>
      <c r="B13" s="17" t="s">
        <v>24</v>
      </c>
      <c r="C13" s="13" t="s">
        <v>22</v>
      </c>
      <c r="D13" s="12">
        <v>2100</v>
      </c>
      <c r="E13" s="12" t="s">
        <v>33</v>
      </c>
      <c r="F13" s="12" t="s">
        <v>38</v>
      </c>
      <c r="G13" s="12" t="s">
        <v>39</v>
      </c>
      <c r="H13" s="13">
        <v>1.04</v>
      </c>
      <c r="I13" s="34">
        <v>0.25</v>
      </c>
      <c r="J13" s="14">
        <f t="shared" si="0"/>
        <v>0.26</v>
      </c>
      <c r="K13" s="14">
        <f t="shared" si="1"/>
        <v>1.3</v>
      </c>
      <c r="L13" s="14">
        <f t="shared" si="2"/>
        <v>2184</v>
      </c>
      <c r="M13" s="14">
        <f t="shared" si="3"/>
        <v>546</v>
      </c>
      <c r="N13" s="14">
        <f t="shared" si="4"/>
        <v>2730</v>
      </c>
    </row>
    <row r="14" spans="1:14" s="1" customFormat="1" ht="30" customHeight="1" x14ac:dyDescent="0.25">
      <c r="A14" s="13">
        <v>4</v>
      </c>
      <c r="B14" s="19" t="s">
        <v>25</v>
      </c>
      <c r="C14" s="13" t="s">
        <v>22</v>
      </c>
      <c r="D14" s="12">
        <v>128</v>
      </c>
      <c r="E14" s="12" t="s">
        <v>41</v>
      </c>
      <c r="F14" s="12" t="s">
        <v>40</v>
      </c>
      <c r="G14" s="12" t="s">
        <v>36</v>
      </c>
      <c r="H14" s="13">
        <v>12.5</v>
      </c>
      <c r="I14" s="34">
        <v>0.25</v>
      </c>
      <c r="J14" s="14">
        <f t="shared" si="0"/>
        <v>3.125</v>
      </c>
      <c r="K14" s="14">
        <f t="shared" si="1"/>
        <v>15.625</v>
      </c>
      <c r="L14" s="14">
        <f t="shared" si="2"/>
        <v>1600</v>
      </c>
      <c r="M14" s="14">
        <f t="shared" si="3"/>
        <v>400</v>
      </c>
      <c r="N14" s="14">
        <f t="shared" si="4"/>
        <v>2000</v>
      </c>
    </row>
    <row r="15" spans="1:14" s="1" customFormat="1" ht="30" customHeight="1" x14ac:dyDescent="0.25">
      <c r="A15" s="13">
        <v>5</v>
      </c>
      <c r="B15" s="20" t="s">
        <v>26</v>
      </c>
      <c r="C15" s="13" t="s">
        <v>22</v>
      </c>
      <c r="D15" s="12">
        <v>50</v>
      </c>
      <c r="E15" s="28" t="s">
        <v>44</v>
      </c>
      <c r="F15" s="28" t="s">
        <v>45</v>
      </c>
      <c r="G15" s="12" t="s">
        <v>42</v>
      </c>
      <c r="H15" s="13">
        <v>10</v>
      </c>
      <c r="I15" s="34">
        <v>0.25</v>
      </c>
      <c r="J15" s="14">
        <f t="shared" si="0"/>
        <v>2.5</v>
      </c>
      <c r="K15" s="14">
        <f t="shared" si="1"/>
        <v>12.5</v>
      </c>
      <c r="L15" s="14">
        <f t="shared" si="2"/>
        <v>500</v>
      </c>
      <c r="M15" s="14">
        <f t="shared" si="3"/>
        <v>125</v>
      </c>
      <c r="N15" s="14">
        <f t="shared" si="4"/>
        <v>625</v>
      </c>
    </row>
    <row r="16" spans="1:14" s="33" customFormat="1" ht="30" customHeight="1" x14ac:dyDescent="0.25">
      <c r="A16" s="29">
        <v>6</v>
      </c>
      <c r="B16" s="30" t="s">
        <v>27</v>
      </c>
      <c r="C16" s="29" t="s">
        <v>22</v>
      </c>
      <c r="D16" s="31">
        <v>300</v>
      </c>
      <c r="E16" s="32" t="s">
        <v>43</v>
      </c>
      <c r="F16" s="32" t="s">
        <v>48</v>
      </c>
      <c r="G16" s="31" t="s">
        <v>42</v>
      </c>
      <c r="H16" s="29">
        <v>8.58</v>
      </c>
      <c r="I16" s="34">
        <v>0.25</v>
      </c>
      <c r="J16" s="14">
        <f t="shared" si="0"/>
        <v>2.145</v>
      </c>
      <c r="K16" s="14">
        <f t="shared" si="1"/>
        <v>10.725</v>
      </c>
      <c r="L16" s="14">
        <f t="shared" si="2"/>
        <v>2574</v>
      </c>
      <c r="M16" s="14">
        <f t="shared" si="3"/>
        <v>643.5</v>
      </c>
      <c r="N16" s="14">
        <f t="shared" si="4"/>
        <v>3217.5</v>
      </c>
    </row>
    <row r="17" spans="1:14" s="1" customFormat="1" ht="30" customHeight="1" x14ac:dyDescent="0.25">
      <c r="A17" s="13">
        <v>7</v>
      </c>
      <c r="B17" s="26" t="s">
        <v>28</v>
      </c>
      <c r="C17" s="13" t="s">
        <v>22</v>
      </c>
      <c r="D17" s="12">
        <v>1752</v>
      </c>
      <c r="E17" s="28" t="s">
        <v>44</v>
      </c>
      <c r="F17" s="12" t="s">
        <v>46</v>
      </c>
      <c r="G17" s="12" t="s">
        <v>47</v>
      </c>
      <c r="H17" s="13">
        <v>10</v>
      </c>
      <c r="I17" s="34">
        <v>0.25</v>
      </c>
      <c r="J17" s="14">
        <f t="shared" si="0"/>
        <v>2.5</v>
      </c>
      <c r="K17" s="14">
        <f t="shared" si="1"/>
        <v>12.5</v>
      </c>
      <c r="L17" s="14">
        <f t="shared" si="2"/>
        <v>17520</v>
      </c>
      <c r="M17" s="14">
        <f t="shared" si="3"/>
        <v>4380</v>
      </c>
      <c r="N17" s="14">
        <f t="shared" si="4"/>
        <v>21900</v>
      </c>
    </row>
    <row r="18" spans="1:14" s="1" customFormat="1" ht="30" x14ac:dyDescent="0.25">
      <c r="A18" s="13">
        <v>8</v>
      </c>
      <c r="B18" s="17" t="s">
        <v>24</v>
      </c>
      <c r="C18" s="13" t="s">
        <v>22</v>
      </c>
      <c r="D18" s="12">
        <v>2000</v>
      </c>
      <c r="E18" s="12" t="s">
        <v>33</v>
      </c>
      <c r="F18" s="12" t="s">
        <v>38</v>
      </c>
      <c r="G18" s="12" t="s">
        <v>39</v>
      </c>
      <c r="H18" s="13">
        <v>1.04</v>
      </c>
      <c r="I18" s="34">
        <v>0.25</v>
      </c>
      <c r="J18" s="14">
        <f t="shared" si="0"/>
        <v>0.26</v>
      </c>
      <c r="K18" s="14">
        <f t="shared" si="1"/>
        <v>1.3</v>
      </c>
      <c r="L18" s="14">
        <f t="shared" si="2"/>
        <v>2080</v>
      </c>
      <c r="M18" s="14">
        <f t="shared" si="3"/>
        <v>520</v>
      </c>
      <c r="N18" s="14">
        <f t="shared" si="4"/>
        <v>2600</v>
      </c>
    </row>
    <row r="19" spans="1:14" ht="30" customHeight="1" x14ac:dyDescent="0.25">
      <c r="A19" s="15"/>
      <c r="B19" s="36" t="s">
        <v>29</v>
      </c>
      <c r="C19" s="37"/>
      <c r="D19" s="37"/>
      <c r="E19" s="37"/>
      <c r="F19" s="37"/>
      <c r="G19" s="37"/>
      <c r="H19" s="37"/>
      <c r="I19" s="37"/>
      <c r="J19" s="37"/>
      <c r="K19" s="37"/>
      <c r="L19" s="38"/>
      <c r="M19" s="39">
        <f>SUM(L11:L18)</f>
        <v>28222</v>
      </c>
      <c r="N19" s="40"/>
    </row>
    <row r="20" spans="1:14" ht="30" customHeight="1" x14ac:dyDescent="0.25">
      <c r="A20" s="15"/>
      <c r="B20" s="36" t="s">
        <v>30</v>
      </c>
      <c r="C20" s="37"/>
      <c r="D20" s="37"/>
      <c r="E20" s="37"/>
      <c r="F20" s="37"/>
      <c r="G20" s="37"/>
      <c r="H20" s="37"/>
      <c r="I20" s="37"/>
      <c r="J20" s="37"/>
      <c r="K20" s="37"/>
      <c r="L20" s="38"/>
      <c r="M20" s="39">
        <f>SUM(N11:N18)</f>
        <v>35277.5</v>
      </c>
      <c r="N20" s="40"/>
    </row>
    <row r="21" spans="1:14" x14ac:dyDescent="0.25">
      <c r="B21" s="27"/>
    </row>
  </sheetData>
  <protectedRanges>
    <protectedRange sqref="F9" name="Range1_2_2_1"/>
  </protectedRanges>
  <mergeCells count="5">
    <mergeCell ref="A6:N6"/>
    <mergeCell ref="B19:L19"/>
    <mergeCell ref="M19:N19"/>
    <mergeCell ref="B20:L20"/>
    <mergeCell ref="M20:N20"/>
  </mergeCells>
  <pageMargins left="0.7" right="0.7" top="0.75" bottom="0.75" header="0.3" footer="0.3"/>
  <pageSetup paperSize="9" scale="60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Grupa 18</vt:lpstr>
      <vt:lpstr>'TROŠKOVNIK Grupa 18'!Podrucje_ispisa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Info Bomi-Lab</cp:lastModifiedBy>
  <cp:lastPrinted>2023-08-29T13:52:28Z</cp:lastPrinted>
  <dcterms:created xsi:type="dcterms:W3CDTF">2023-06-27T19:21:13Z</dcterms:created>
  <dcterms:modified xsi:type="dcterms:W3CDTF">2023-09-27T12:38:58Z</dcterms:modified>
</cp:coreProperties>
</file>