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milab-my.sharepoint.com/personal/info_bomi-lab_hr/Documents/TENDERI 2023/14.09. HZJZ objedinjena MIKROBIOLOGIJA/"/>
    </mc:Choice>
  </mc:AlternateContent>
  <xr:revisionPtr revIDLastSave="74" documentId="8_{BBA6AEA1-8E8C-42AB-B6BD-DD8390E4235F}" xr6:coauthVersionLast="47" xr6:coauthVersionMax="47" xr10:uidLastSave="{1D1E3EC1-C55E-4E14-84F4-D9F2E5E443A8}"/>
  <bookViews>
    <workbookView xWindow="-120" yWindow="-120" windowWidth="20640" windowHeight="11160" xr2:uid="{0083DC31-85A3-42CF-91ED-B28499D800F9}"/>
  </bookViews>
  <sheets>
    <sheet name="TROŠKOVNIK Grupa 19" sheetId="1" r:id="rId1"/>
  </sheets>
  <definedNames>
    <definedName name="_xlnm.Print_Area" localSheetId="0">'TROŠKOVNIK Grupa 19'!$A$2:$N$21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M20" i="1"/>
  <c r="N12" i="1"/>
  <c r="N13" i="1"/>
  <c r="N14" i="1"/>
  <c r="N15" i="1"/>
  <c r="N16" i="1"/>
  <c r="N17" i="1"/>
  <c r="N18" i="1"/>
  <c r="N19" i="1"/>
  <c r="N11" i="1"/>
  <c r="M12" i="1"/>
  <c r="M13" i="1"/>
  <c r="M14" i="1"/>
  <c r="M15" i="1"/>
  <c r="M16" i="1"/>
  <c r="M17" i="1"/>
  <c r="M18" i="1"/>
  <c r="M19" i="1"/>
  <c r="M11" i="1"/>
  <c r="L12" i="1"/>
  <c r="L13" i="1"/>
  <c r="L14" i="1"/>
  <c r="L15" i="1"/>
  <c r="L16" i="1"/>
  <c r="L17" i="1"/>
  <c r="L18" i="1"/>
  <c r="L19" i="1"/>
  <c r="L11" i="1"/>
  <c r="K12" i="1"/>
  <c r="K13" i="1"/>
  <c r="K14" i="1"/>
  <c r="K15" i="1"/>
  <c r="K16" i="1"/>
  <c r="K17" i="1"/>
  <c r="K18" i="1"/>
  <c r="K19" i="1"/>
  <c r="K11" i="1"/>
  <c r="J12" i="1"/>
  <c r="J13" i="1"/>
  <c r="J14" i="1"/>
  <c r="J15" i="1"/>
  <c r="J16" i="1"/>
  <c r="J17" i="1"/>
  <c r="J18" i="1"/>
  <c r="J19" i="1"/>
  <c r="J11" i="1"/>
</calcChain>
</file>

<file path=xl/sharedStrings.xml><?xml version="1.0" encoding="utf-8"?>
<sst xmlns="http://schemas.openxmlformats.org/spreadsheetml/2006/main" count="69" uniqueCount="50">
  <si>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</si>
  <si>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</si>
  <si>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</si>
  <si>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</si>
  <si>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</si>
  <si>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TROŠKOVNIK - Grupa 19: Latex testovi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</si>
  <si>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</si>
  <si>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</si>
  <si>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</si>
  <si>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</si>
  <si>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</si>
  <si>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</si>
  <si>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</si>
  <si>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</si>
  <si>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</si>
  <si>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</si>
  <si>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</si>
  <si>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</si>
  <si>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</si>
  <si>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</si>
  <si>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t>GRUPA PREDMETA NABAVE 19: Latex testovi</t>
  </si>
  <si>
    <t>TEST ZA DETEKCIJA PBP2a</t>
  </si>
  <si>
    <t>test</t>
  </si>
  <si>
    <t>Latex-test stafilokoki; Lateks aglutinacijski test za dokaz Staphylococcus aureus uz čiste kulture s pripadajućom negativnom kontrolom (Pastorex STAPH-PLUS ili jednako vrijedno)</t>
  </si>
  <si>
    <t xml:space="preserve">Latex-test streptokoki; Lateks aglutinacijski test za identifikaciju streptokoknih grupa (lancefield od A do G) nakon enzimatske ekstrakcije antigena iz kulture, s odgovarajućim kontrolama (broj testova mora odgovarati svakoj grupi) </t>
  </si>
  <si>
    <t>LATEX MRSA</t>
  </si>
  <si>
    <t>LATEX Streptococcus pneumoniae; Lateks aglutinacijski test za kvalitativnu detekciju kapsularnih antigena Streptococcus pneumoniae izravno iz čiste kulture ili iz tekućih hranilišta, s pripadajućim kontrolama</t>
  </si>
  <si>
    <t>Izravna detekcija antigena Streptococcus pneumoniae u likvoru</t>
  </si>
  <si>
    <t>Izravna detekcija antigena iz likvora, urina i seruma; Izravna detekcija antigena (S.pneumoniae, H.influenzae type B, N. meningitidis grupe A, B, C, Y i W135, S. Agalactiae (BHS-B) i E.coli K1) u likvoru, urinu i/ili serumu s odgovarajućim pozitivnim i negativnim kontrolama  (broj testova mora odgovarati svakoj bakteriji)</t>
  </si>
  <si>
    <t>Rose Bengal test za kvalitativnu i semikvantitativnu detekciju anti-Brucella antitijela u humanom serumu</t>
  </si>
  <si>
    <t>Test za kvantitativnu i semikvantitativnu detekciju polisaharidnog antigena povezanog s infekcijom izazvanog Cryptococcus neoformans iz seruma i likvora</t>
  </si>
  <si>
    <t>UKUPNO ZA GRUPU PREDMETA NABAVE 19 BROJKAMA BEZ PDV-a:</t>
  </si>
  <si>
    <t>UKUPNO ZA GRUPU PREDMETA NABAVE 19 BROJKAMA S PDV-om:</t>
  </si>
  <si>
    <t>12=4*8</t>
  </si>
  <si>
    <t>14=12+13</t>
  </si>
  <si>
    <t>R30851501</t>
  </si>
  <si>
    <t>R30859001</t>
  </si>
  <si>
    <t>R30859602</t>
  </si>
  <si>
    <t>Oxoid, UK</t>
  </si>
  <si>
    <t>DR0900A</t>
  </si>
  <si>
    <t>50 testova</t>
  </si>
  <si>
    <t>DR0100M</t>
  </si>
  <si>
    <t>120 testova</t>
  </si>
  <si>
    <t>Pro-Lab, UK</t>
  </si>
  <si>
    <t>60 testova</t>
  </si>
  <si>
    <t>PL.030</t>
  </si>
  <si>
    <t>DR0420M</t>
  </si>
  <si>
    <t>Dialab , Austra</t>
  </si>
  <si>
    <t>100 testova</t>
  </si>
  <si>
    <t>30 testova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</si>
</sst>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;[Red]\-#,##0.00\ [$€-1]"/>
    <numFmt numFmtId="165" formatCode="_-[$€-2]\ * #,##0.00_-;\-[$€-2]\ * #,##0.00_-;_-[$€-2]\ * &quot;-&quot;??_-;_-@_-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i/>
      <sz val="9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164" fontId="1" fillId="0" borderId="0" xfId="0" applyNumberFormat="1" applyFont="1" applyAlignment="1">
      <alignment wrapText="1"/>
    </xf>
    <xf numFmtId="1" fontId="2" fillId="0" borderId="0" xfId="0" applyNumberFormat="1" applyFont="1" applyAlignment="1">
      <alignment horizontal="center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1" applyFont="1" applyFill="1" applyBorder="1" applyAlignment="1" applyProtection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 wrapText="1"/>
    </xf>
    <xf numFmtId="9" fontId="1" fillId="0" borderId="1" xfId="2" applyFont="1" applyBorder="1" applyAlignment="1">
      <alignment horizontal="center" vertical="center"/>
    </xf>
    <xf numFmtId="165" fontId="2" fillId="4" borderId="2" xfId="0" applyNumberFormat="1" applyFont="1" applyFill="1" applyBorder="1" applyAlignment="1">
      <alignment horizontal="center" vertical="center"/>
    </xf>
    <xf numFmtId="165" fontId="2" fillId="4" borderId="4" xfId="0" applyNumberFormat="1" applyFont="1" applyFill="1" applyBorder="1" applyAlignment="1">
      <alignment horizontal="center" vertical="center"/>
    </xf>
  </cellXfs>
  <cellStyles count="3">
    <cellStyle name="Normalno" xfId="0" builtinId="0"/>
    <cellStyle name="Postotak" xfId="2" builtinId="5"/>
    <cellStyle name="Tekst objašnjenja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21</xdr:row>
      <xdr:rowOff>0</xdr:rowOff>
    </xdr:from>
    <xdr:to>
      <xdr:col>1</xdr:col>
      <xdr:colOff>1409700</xdr:colOff>
      <xdr:row>22</xdr:row>
      <xdr:rowOff>11430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8566F85-1FA3-4D82-93E5-9BCEAF474768}"/>
            </a:ext>
          </a:extLst>
        </xdr:cNvPr>
        <xdr:cNvSpPr txBox="1">
          <a:spLocks noChangeArrowheads="1"/>
        </xdr:cNvSpPr>
      </xdr:nvSpPr>
      <xdr:spPr bwMode="auto">
        <a:xfrm>
          <a:off x="1914525" y="111347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21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14FB944B-44E2-4F83-A662-0F173D54D5A2}"/>
            </a:ext>
          </a:extLst>
        </xdr:cNvPr>
        <xdr:cNvSpPr txBox="1">
          <a:spLocks noChangeArrowheads="1"/>
        </xdr:cNvSpPr>
      </xdr:nvSpPr>
      <xdr:spPr bwMode="auto">
        <a:xfrm>
          <a:off x="1914525" y="11134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10E8EF53-EC66-4A9E-9E8E-825E44AD474B}"/>
            </a:ext>
          </a:extLst>
        </xdr:cNvPr>
        <xdr:cNvSpPr txBox="1">
          <a:spLocks noChangeArrowheads="1"/>
        </xdr:cNvSpPr>
      </xdr:nvSpPr>
      <xdr:spPr bwMode="auto">
        <a:xfrm>
          <a:off x="1914525" y="111347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713885E5-2369-44E4-8FC4-966B405D9BBD}"/>
            </a:ext>
          </a:extLst>
        </xdr:cNvPr>
        <xdr:cNvSpPr txBox="1">
          <a:spLocks noChangeArrowheads="1"/>
        </xdr:cNvSpPr>
      </xdr:nvSpPr>
      <xdr:spPr bwMode="auto">
        <a:xfrm>
          <a:off x="1914525" y="11134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504D2B09-6AAC-45A9-A4E9-D359638F6D5A}"/>
            </a:ext>
          </a:extLst>
        </xdr:cNvPr>
        <xdr:cNvSpPr txBox="1">
          <a:spLocks noChangeArrowheads="1"/>
        </xdr:cNvSpPr>
      </xdr:nvSpPr>
      <xdr:spPr bwMode="auto">
        <a:xfrm>
          <a:off x="1914525" y="111347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95869663-8FA9-4923-9288-B93CCC548703}"/>
            </a:ext>
          </a:extLst>
        </xdr:cNvPr>
        <xdr:cNvSpPr txBox="1">
          <a:spLocks noChangeArrowheads="1"/>
        </xdr:cNvSpPr>
      </xdr:nvSpPr>
      <xdr:spPr bwMode="auto">
        <a:xfrm>
          <a:off x="1914525" y="11134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79C1BF73-5B34-4353-9F15-DD2F409083CD}"/>
            </a:ext>
          </a:extLst>
        </xdr:cNvPr>
        <xdr:cNvSpPr txBox="1">
          <a:spLocks noChangeArrowheads="1"/>
        </xdr:cNvSpPr>
      </xdr:nvSpPr>
      <xdr:spPr bwMode="auto">
        <a:xfrm>
          <a:off x="1914525" y="111347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18BF8A67-7C18-4C83-90DC-28B0F2DAE2D2}"/>
            </a:ext>
          </a:extLst>
        </xdr:cNvPr>
        <xdr:cNvSpPr txBox="1">
          <a:spLocks noChangeArrowheads="1"/>
        </xdr:cNvSpPr>
      </xdr:nvSpPr>
      <xdr:spPr bwMode="auto">
        <a:xfrm>
          <a:off x="1914525" y="11134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9E2465FB-A1CD-4646-9BB4-AE877F60C01D}"/>
            </a:ext>
          </a:extLst>
        </xdr:cNvPr>
        <xdr:cNvSpPr txBox="1">
          <a:spLocks noChangeArrowheads="1"/>
        </xdr:cNvSpPr>
      </xdr:nvSpPr>
      <xdr:spPr bwMode="auto">
        <a:xfrm>
          <a:off x="1914525" y="111347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53AE6644-A383-4772-9B62-A925C1E6200B}"/>
            </a:ext>
          </a:extLst>
        </xdr:cNvPr>
        <xdr:cNvSpPr txBox="1">
          <a:spLocks noChangeArrowheads="1"/>
        </xdr:cNvSpPr>
      </xdr:nvSpPr>
      <xdr:spPr bwMode="auto">
        <a:xfrm>
          <a:off x="1914525" y="11134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EB7F7DC3-EF0C-4E71-8B50-38E017630081}"/>
            </a:ext>
          </a:extLst>
        </xdr:cNvPr>
        <xdr:cNvSpPr txBox="1">
          <a:spLocks noChangeArrowheads="1"/>
        </xdr:cNvSpPr>
      </xdr:nvSpPr>
      <xdr:spPr bwMode="auto">
        <a:xfrm>
          <a:off x="1914525" y="111347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CA3DE14C-C70A-4BDA-99D4-F6FF867C9698}"/>
            </a:ext>
          </a:extLst>
        </xdr:cNvPr>
        <xdr:cNvSpPr txBox="1">
          <a:spLocks noChangeArrowheads="1"/>
        </xdr:cNvSpPr>
      </xdr:nvSpPr>
      <xdr:spPr bwMode="auto">
        <a:xfrm>
          <a:off x="1914525" y="11134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138BA655-33BA-4900-A88A-EEF869F4E13B}"/>
            </a:ext>
          </a:extLst>
        </xdr:cNvPr>
        <xdr:cNvSpPr txBox="1">
          <a:spLocks noChangeArrowheads="1"/>
        </xdr:cNvSpPr>
      </xdr:nvSpPr>
      <xdr:spPr bwMode="auto">
        <a:xfrm>
          <a:off x="1914525" y="111347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BD943241-C0D5-4CE1-B1D3-0B204982D804}"/>
            </a:ext>
          </a:extLst>
        </xdr:cNvPr>
        <xdr:cNvSpPr txBox="1">
          <a:spLocks noChangeArrowheads="1"/>
        </xdr:cNvSpPr>
      </xdr:nvSpPr>
      <xdr:spPr bwMode="auto">
        <a:xfrm>
          <a:off x="1914525" y="11134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BD883A96-BD29-4A28-9378-14FB69E4A4AD}"/>
            </a:ext>
          </a:extLst>
        </xdr:cNvPr>
        <xdr:cNvSpPr txBox="1">
          <a:spLocks noChangeArrowheads="1"/>
        </xdr:cNvSpPr>
      </xdr:nvSpPr>
      <xdr:spPr bwMode="auto">
        <a:xfrm>
          <a:off x="1914525" y="111347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39B7EAD0-2F11-4A8F-B520-F1DB6CDAE77E}"/>
            </a:ext>
          </a:extLst>
        </xdr:cNvPr>
        <xdr:cNvSpPr txBox="1">
          <a:spLocks noChangeArrowheads="1"/>
        </xdr:cNvSpPr>
      </xdr:nvSpPr>
      <xdr:spPr bwMode="auto">
        <a:xfrm>
          <a:off x="1914525" y="11134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F2614D54-ED41-41E2-BB36-A2E862A09BB5}"/>
            </a:ext>
          </a:extLst>
        </xdr:cNvPr>
        <xdr:cNvSpPr txBox="1">
          <a:spLocks noChangeArrowheads="1"/>
        </xdr:cNvSpPr>
      </xdr:nvSpPr>
      <xdr:spPr bwMode="auto">
        <a:xfrm>
          <a:off x="1914525" y="111347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A8C6F4F8-AF68-4893-89B4-1CAA227F5FA2}"/>
            </a:ext>
          </a:extLst>
        </xdr:cNvPr>
        <xdr:cNvSpPr txBox="1">
          <a:spLocks noChangeArrowheads="1"/>
        </xdr:cNvSpPr>
      </xdr:nvSpPr>
      <xdr:spPr bwMode="auto">
        <a:xfrm>
          <a:off x="1914525" y="11134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8BAD-251A-4C15-BC33-227FD18329C8}">
  <sheetPr>
    <tabColor rgb="FF00B0F0"/>
  </sheetPr>
  <dimension ref="A2:N22"/>
  <sheetViews>
    <sheetView tabSelected="1" topLeftCell="B17" zoomScale="98" zoomScaleNormal="98" zoomScaleSheetLayoutView="50" workbookViewId="0">
      <selection activeCell="E17" sqref="E17"/>
    </sheetView>
  </sheetViews>
  <sheetFormatPr defaultColWidth="11.42578125" defaultRowHeight="15" x14ac:dyDescent="0.25"/>
  <cols>
    <col min="1" max="1" width="8.7109375" style="1" customWidth="1"/>
    <col min="2" max="2" width="70.7109375" style="19" customWidth="1"/>
    <col min="3" max="14" width="11.42578125" style="1"/>
    <col min="15" max="16384" width="11.42578125" style="6"/>
  </cols>
  <sheetData>
    <row r="2" spans="1:14" s="4" customFormat="1" ht="20.100000000000001" customHeight="1" x14ac:dyDescent="0.25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4" customFormat="1" ht="20.100000000000001" customHeight="1" x14ac:dyDescent="0.25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4" customFormat="1" ht="20.100000000000001" customHeight="1" x14ac:dyDescent="0.25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4" customFormat="1" ht="20.100000000000001" customHeight="1" x14ac:dyDescent="0.25">
      <c r="A5" s="1"/>
      <c r="B5" s="5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1.25" customHeight="1" x14ac:dyDescent="0.25">
      <c r="A6" s="26" t="s">
        <v>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x14ac:dyDescent="0.25">
      <c r="A7" s="7"/>
      <c r="B7" s="8"/>
      <c r="C7" s="7"/>
      <c r="D7" s="7"/>
      <c r="E7" s="7"/>
      <c r="F7" s="7"/>
      <c r="G7" s="7"/>
    </row>
    <row r="8" spans="1:14" ht="80.099999999999994" customHeight="1" x14ac:dyDescent="0.25">
      <c r="A8" s="9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</row>
    <row r="9" spans="1:14" s="24" customFormat="1" ht="9.9499999999999993" customHeight="1" x14ac:dyDescent="0.3">
      <c r="A9" s="20">
        <v>1</v>
      </c>
      <c r="B9" s="21">
        <v>2</v>
      </c>
      <c r="C9" s="20">
        <v>3</v>
      </c>
      <c r="D9" s="20">
        <v>4</v>
      </c>
      <c r="E9" s="20">
        <v>5</v>
      </c>
      <c r="F9" s="22">
        <v>6</v>
      </c>
      <c r="G9" s="20">
        <v>7</v>
      </c>
      <c r="H9" s="20">
        <v>8</v>
      </c>
      <c r="I9" s="20">
        <v>9</v>
      </c>
      <c r="J9" s="20">
        <v>10</v>
      </c>
      <c r="K9" s="23">
        <v>11</v>
      </c>
      <c r="L9" s="20" t="s">
        <v>33</v>
      </c>
      <c r="M9" s="20">
        <v>13</v>
      </c>
      <c r="N9" s="20" t="s">
        <v>34</v>
      </c>
    </row>
    <row r="10" spans="1:14" ht="59.25" customHeight="1" x14ac:dyDescent="0.25">
      <c r="A10" s="10"/>
      <c r="B10" s="11" t="s">
        <v>20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1" customFormat="1" ht="30" customHeight="1" x14ac:dyDescent="0.25">
      <c r="A11" s="14">
        <v>1</v>
      </c>
      <c r="B11" s="12" t="s">
        <v>21</v>
      </c>
      <c r="C11" s="14" t="s">
        <v>22</v>
      </c>
      <c r="D11" s="13">
        <v>600</v>
      </c>
      <c r="E11" s="13" t="s">
        <v>38</v>
      </c>
      <c r="F11" s="13" t="s">
        <v>39</v>
      </c>
      <c r="G11" s="13" t="s">
        <v>40</v>
      </c>
      <c r="H11" s="14">
        <v>3.95</v>
      </c>
      <c r="I11" s="35">
        <v>0.25</v>
      </c>
      <c r="J11" s="15">
        <f>H11*0.25</f>
        <v>0.98750000000000004</v>
      </c>
      <c r="K11" s="15">
        <f>H11*1.25</f>
        <v>4.9375</v>
      </c>
      <c r="L11" s="15">
        <f>D11*H11</f>
        <v>2370</v>
      </c>
      <c r="M11" s="15">
        <f>L11*0.25</f>
        <v>592.5</v>
      </c>
      <c r="N11" s="15">
        <f>L11*1.25</f>
        <v>2962.5</v>
      </c>
    </row>
    <row r="12" spans="1:14" s="1" customFormat="1" ht="45" x14ac:dyDescent="0.25">
      <c r="A12" s="14">
        <v>2</v>
      </c>
      <c r="B12" s="16" t="s">
        <v>23</v>
      </c>
      <c r="C12" s="14" t="s">
        <v>22</v>
      </c>
      <c r="D12" s="13">
        <v>17460</v>
      </c>
      <c r="E12" s="13" t="s">
        <v>38</v>
      </c>
      <c r="F12" s="13" t="s">
        <v>41</v>
      </c>
      <c r="G12" s="13" t="s">
        <v>42</v>
      </c>
      <c r="H12" s="14">
        <v>0.56000000000000005</v>
      </c>
      <c r="I12" s="35">
        <v>0.25</v>
      </c>
      <c r="J12" s="15">
        <f t="shared" ref="J12:J19" si="0">H12*0.25</f>
        <v>0.14000000000000001</v>
      </c>
      <c r="K12" s="15">
        <f t="shared" ref="K12:K19" si="1">H12*1.25</f>
        <v>0.70000000000000007</v>
      </c>
      <c r="L12" s="15">
        <f t="shared" ref="L12:L19" si="2">D12*H12</f>
        <v>9777.6</v>
      </c>
      <c r="M12" s="15">
        <f t="shared" ref="M12:M19" si="3">L12*0.25</f>
        <v>2444.4</v>
      </c>
      <c r="N12" s="15">
        <f t="shared" ref="N12:N19" si="4">L12*1.25</f>
        <v>12222</v>
      </c>
    </row>
    <row r="13" spans="1:14" s="1" customFormat="1" ht="60" x14ac:dyDescent="0.25">
      <c r="A13" s="14">
        <v>3</v>
      </c>
      <c r="B13" s="16" t="s">
        <v>24</v>
      </c>
      <c r="C13" s="14" t="s">
        <v>22</v>
      </c>
      <c r="D13" s="13">
        <v>7900</v>
      </c>
      <c r="E13" s="13" t="s">
        <v>43</v>
      </c>
      <c r="F13" s="13" t="s">
        <v>45</v>
      </c>
      <c r="G13" s="13" t="s">
        <v>44</v>
      </c>
      <c r="H13" s="14">
        <v>2.64</v>
      </c>
      <c r="I13" s="35">
        <v>0.25</v>
      </c>
      <c r="J13" s="15">
        <f t="shared" si="0"/>
        <v>0.66</v>
      </c>
      <c r="K13" s="15">
        <f t="shared" si="1"/>
        <v>3.3000000000000003</v>
      </c>
      <c r="L13" s="15">
        <f t="shared" si="2"/>
        <v>20856</v>
      </c>
      <c r="M13" s="15">
        <f t="shared" si="3"/>
        <v>5214</v>
      </c>
      <c r="N13" s="15">
        <f t="shared" si="4"/>
        <v>26070</v>
      </c>
    </row>
    <row r="14" spans="1:14" s="33" customFormat="1" ht="30" customHeight="1" x14ac:dyDescent="0.25">
      <c r="A14" s="30">
        <v>4</v>
      </c>
      <c r="B14" s="31" t="s">
        <v>25</v>
      </c>
      <c r="C14" s="30" t="s">
        <v>22</v>
      </c>
      <c r="D14" s="32">
        <v>200</v>
      </c>
      <c r="E14" s="32" t="s">
        <v>38</v>
      </c>
      <c r="F14" s="32" t="s">
        <v>39</v>
      </c>
      <c r="G14" s="32" t="s">
        <v>40</v>
      </c>
      <c r="H14" s="30">
        <v>3.96</v>
      </c>
      <c r="I14" s="35">
        <v>0.25</v>
      </c>
      <c r="J14" s="15">
        <f t="shared" si="0"/>
        <v>0.99</v>
      </c>
      <c r="K14" s="15">
        <f t="shared" si="1"/>
        <v>4.95</v>
      </c>
      <c r="L14" s="15">
        <f t="shared" si="2"/>
        <v>792</v>
      </c>
      <c r="M14" s="15">
        <f t="shared" si="3"/>
        <v>198</v>
      </c>
      <c r="N14" s="15">
        <f t="shared" si="4"/>
        <v>990</v>
      </c>
    </row>
    <row r="15" spans="1:14" s="1" customFormat="1" ht="45" x14ac:dyDescent="0.25">
      <c r="A15" s="14">
        <v>5</v>
      </c>
      <c r="B15" s="16" t="s">
        <v>26</v>
      </c>
      <c r="C15" s="14" t="s">
        <v>22</v>
      </c>
      <c r="D15" s="13">
        <v>1200</v>
      </c>
      <c r="E15" s="13" t="s">
        <v>38</v>
      </c>
      <c r="F15" s="13" t="s">
        <v>46</v>
      </c>
      <c r="G15" s="13" t="s">
        <v>44</v>
      </c>
      <c r="H15" s="14">
        <v>4.6100000000000003</v>
      </c>
      <c r="I15" s="35">
        <v>0.25</v>
      </c>
      <c r="J15" s="15">
        <f t="shared" si="0"/>
        <v>1.1525000000000001</v>
      </c>
      <c r="K15" s="15">
        <f t="shared" si="1"/>
        <v>5.7625000000000002</v>
      </c>
      <c r="L15" s="15">
        <f t="shared" si="2"/>
        <v>5532</v>
      </c>
      <c r="M15" s="15">
        <f t="shared" si="3"/>
        <v>1383</v>
      </c>
      <c r="N15" s="15">
        <f t="shared" si="4"/>
        <v>6915</v>
      </c>
    </row>
    <row r="16" spans="1:14" s="1" customFormat="1" ht="30" customHeight="1" x14ac:dyDescent="0.25">
      <c r="A16" s="14">
        <v>6</v>
      </c>
      <c r="B16" s="16" t="s">
        <v>27</v>
      </c>
      <c r="C16" s="14" t="s">
        <v>22</v>
      </c>
      <c r="D16" s="13">
        <v>180</v>
      </c>
      <c r="E16" s="13" t="s">
        <v>38</v>
      </c>
      <c r="F16" s="13" t="s">
        <v>36</v>
      </c>
      <c r="G16" s="13" t="s">
        <v>49</v>
      </c>
      <c r="H16" s="14">
        <v>10.199999999999999</v>
      </c>
      <c r="I16" s="35">
        <v>0.25</v>
      </c>
      <c r="J16" s="15">
        <f t="shared" si="0"/>
        <v>2.5499999999999998</v>
      </c>
      <c r="K16" s="15">
        <f t="shared" si="1"/>
        <v>12.75</v>
      </c>
      <c r="L16" s="15">
        <f t="shared" si="2"/>
        <v>1835.9999999999998</v>
      </c>
      <c r="M16" s="15">
        <f t="shared" si="3"/>
        <v>458.99999999999994</v>
      </c>
      <c r="N16" s="15">
        <f t="shared" si="4"/>
        <v>2294.9999999999995</v>
      </c>
    </row>
    <row r="17" spans="1:14" s="1" customFormat="1" ht="75" x14ac:dyDescent="0.25">
      <c r="A17" s="14">
        <v>7</v>
      </c>
      <c r="B17" s="16" t="s">
        <v>28</v>
      </c>
      <c r="C17" s="14" t="s">
        <v>22</v>
      </c>
      <c r="D17" s="13">
        <v>1820</v>
      </c>
      <c r="E17" s="13" t="s">
        <v>38</v>
      </c>
      <c r="F17" s="13" t="s">
        <v>37</v>
      </c>
      <c r="G17" s="13" t="s">
        <v>49</v>
      </c>
      <c r="H17" s="14">
        <v>8.6199999999999992</v>
      </c>
      <c r="I17" s="35">
        <v>0.25</v>
      </c>
      <c r="J17" s="15">
        <f t="shared" si="0"/>
        <v>2.1549999999999998</v>
      </c>
      <c r="K17" s="15">
        <f t="shared" si="1"/>
        <v>10.774999999999999</v>
      </c>
      <c r="L17" s="15">
        <f t="shared" si="2"/>
        <v>15688.399999999998</v>
      </c>
      <c r="M17" s="15">
        <f t="shared" si="3"/>
        <v>3922.0999999999995</v>
      </c>
      <c r="N17" s="15">
        <f t="shared" si="4"/>
        <v>19610.499999999996</v>
      </c>
    </row>
    <row r="18" spans="1:14" s="1" customFormat="1" ht="30" x14ac:dyDescent="0.25">
      <c r="A18" s="14">
        <v>8</v>
      </c>
      <c r="B18" s="17" t="s">
        <v>29</v>
      </c>
      <c r="C18" s="14" t="s">
        <v>22</v>
      </c>
      <c r="D18" s="13">
        <v>900</v>
      </c>
      <c r="E18" s="34" t="s">
        <v>47</v>
      </c>
      <c r="F18" s="13">
        <v>497058</v>
      </c>
      <c r="G18" s="13" t="s">
        <v>48</v>
      </c>
      <c r="H18" s="14">
        <v>0.15</v>
      </c>
      <c r="I18" s="35">
        <v>0.25</v>
      </c>
      <c r="J18" s="15">
        <f t="shared" si="0"/>
        <v>3.7499999999999999E-2</v>
      </c>
      <c r="K18" s="15">
        <f t="shared" si="1"/>
        <v>0.1875</v>
      </c>
      <c r="L18" s="15">
        <f t="shared" si="2"/>
        <v>135</v>
      </c>
      <c r="M18" s="15">
        <f t="shared" si="3"/>
        <v>33.75</v>
      </c>
      <c r="N18" s="15">
        <f t="shared" si="4"/>
        <v>168.75</v>
      </c>
    </row>
    <row r="19" spans="1:14" s="1" customFormat="1" ht="45" x14ac:dyDescent="0.25">
      <c r="A19" s="14">
        <v>9</v>
      </c>
      <c r="B19" s="17" t="s">
        <v>30</v>
      </c>
      <c r="C19" s="14" t="s">
        <v>22</v>
      </c>
      <c r="D19" s="13">
        <v>300</v>
      </c>
      <c r="E19" s="13" t="s">
        <v>38</v>
      </c>
      <c r="F19" s="13" t="s">
        <v>35</v>
      </c>
      <c r="G19" s="13" t="s">
        <v>40</v>
      </c>
      <c r="H19" s="14">
        <v>4.5999999999999996</v>
      </c>
      <c r="I19" s="35">
        <v>0.25</v>
      </c>
      <c r="J19" s="15">
        <f t="shared" si="0"/>
        <v>1.1499999999999999</v>
      </c>
      <c r="K19" s="15">
        <f t="shared" si="1"/>
        <v>5.75</v>
      </c>
      <c r="L19" s="15">
        <f t="shared" si="2"/>
        <v>1380</v>
      </c>
      <c r="M19" s="15">
        <f t="shared" si="3"/>
        <v>345</v>
      </c>
      <c r="N19" s="15">
        <f t="shared" si="4"/>
        <v>1725</v>
      </c>
    </row>
    <row r="20" spans="1:14" ht="30" customHeight="1" x14ac:dyDescent="0.25">
      <c r="A20" s="18"/>
      <c r="B20" s="27" t="s">
        <v>31</v>
      </c>
      <c r="C20" s="28"/>
      <c r="D20" s="28"/>
      <c r="E20" s="28"/>
      <c r="F20" s="28"/>
      <c r="G20" s="28"/>
      <c r="H20" s="28"/>
      <c r="I20" s="28"/>
      <c r="J20" s="28"/>
      <c r="K20" s="28"/>
      <c r="L20" s="29"/>
      <c r="M20" s="36">
        <f>SUM(L11:L19)</f>
        <v>58367</v>
      </c>
      <c r="N20" s="37"/>
    </row>
    <row r="21" spans="1:14" ht="30" customHeight="1" x14ac:dyDescent="0.25">
      <c r="A21" s="18"/>
      <c r="B21" s="27" t="s">
        <v>32</v>
      </c>
      <c r="C21" s="28"/>
      <c r="D21" s="28"/>
      <c r="E21" s="28"/>
      <c r="F21" s="28"/>
      <c r="G21" s="28"/>
      <c r="H21" s="28"/>
      <c r="I21" s="28"/>
      <c r="J21" s="28"/>
      <c r="K21" s="28"/>
      <c r="L21" s="29"/>
      <c r="M21" s="36">
        <f>1.25*M20</f>
        <v>72958.75</v>
      </c>
      <c r="N21" s="37"/>
    </row>
    <row r="22" spans="1:14" x14ac:dyDescent="0.25">
      <c r="B22" s="25"/>
    </row>
  </sheetData>
  <protectedRanges>
    <protectedRange sqref="F9" name="Range1_2_2_1"/>
  </protectedRanges>
  <mergeCells count="5">
    <mergeCell ref="A6:N6"/>
    <mergeCell ref="B20:L20"/>
    <mergeCell ref="M20:N20"/>
    <mergeCell ref="B21:L21"/>
    <mergeCell ref="M21:N21"/>
  </mergeCells>
  <pageMargins left="0.7" right="0.7" top="0.75" bottom="0.75" header="0.3" footer="0.3"/>
  <pageSetup paperSize="9" scale="29" orientation="landscape" r:id="rId1"/>
  <colBreaks count="1" manualBreakCount="1">
    <brk id="14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 Grupa 19</vt:lpstr>
      <vt:lpstr>'TROŠKOVNIK Grupa 19'!Podrucje_ispisa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Info Bomi-Lab</cp:lastModifiedBy>
  <dcterms:created xsi:type="dcterms:W3CDTF">2023-06-27T19:22:24Z</dcterms:created>
  <dcterms:modified xsi:type="dcterms:W3CDTF">2023-08-29T11:49:41Z</dcterms:modified>
</cp:coreProperties>
</file>