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milab-my.sharepoint.com/personal/info_bomi-lab_hr/Documents/TENDERI 2023/14.09. HZJZ objedinjena MIKROBIOLOGIJA/zadnja verzija troškovnika/"/>
    </mc:Choice>
  </mc:AlternateContent>
  <xr:revisionPtr revIDLastSave="0" documentId="8_{63BE6ADB-AB96-420C-8250-E5049EB6541E}" xr6:coauthVersionLast="47" xr6:coauthVersionMax="47" xr10:uidLastSave="{00000000-0000-0000-0000-000000000000}"/>
  <bookViews>
    <workbookView xWindow="-120" yWindow="-120" windowWidth="20640" windowHeight="11160" xr2:uid="{8808CF30-BDCC-4E69-A64C-184461C0C187}"/>
  </bookViews>
  <sheets>
    <sheet name="TROŠKOVNIK Grupa 2" sheetId="1" r:id="rId1"/>
  </sheets>
  <definedNames>
    <definedName name="_xlnm.Print_Area" localSheetId="0">'TROŠKOVNIK Grupa 2'!$A$2:$N$63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1" l="1"/>
  <c r="M62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11" i="1"/>
</calcChain>
</file>

<file path=xl/sharedStrings.xml><?xml version="1.0" encoding="utf-8"?>
<sst xmlns="http://schemas.openxmlformats.org/spreadsheetml/2006/main" count="276" uniqueCount="129">
  <si>
    <t>HRVATSKI ZAVOD ZA JAVNO ZDRAVSTVO, Zagreb, Rockefellerova 7</t>
  </si>
  <si>
    <t xml:space="preserve">
</t>
  </si>
  <si>
    <t>ZAJEDNIČKA JAVNA NABAVA ZA POTREBE ZDRAVSTEVNIH USTANOVA REPUBLIKE HRVATSKE</t>
  </si>
  <si>
    <t>REAGENSI, TESTOVI I POTROŠNI MATERIJAL ZA MIKROBIOLOGIJU</t>
  </si>
  <si>
    <t>Evidencijski broj nabave: EVV-ZN 03/23</t>
  </si>
  <si>
    <t>REDNI
BROJ</t>
  </si>
  <si>
    <t>NAZIV I OPIS PREDMETA NABAVE</t>
  </si>
  <si>
    <t>JEDINICA
MJERE</t>
  </si>
  <si>
    <t>OKVIRNA DVOGODIŠNJA KOLIČINA</t>
  </si>
  <si>
    <t>PROIZVOĐAČ- ZEMLJA PORIJEKLA</t>
  </si>
  <si>
    <t>ŠIFRA/
KATALOŠKI BROJ PROIZVOĐAČA</t>
  </si>
  <si>
    <t>ORIGINALNO PAKIRANJE</t>
  </si>
  <si>
    <t>JEDINIČNA CIJENA  BEZ 
PDV-a (EUR)</t>
  </si>
  <si>
    <t>STOPA        PDV-a
(%)</t>
  </si>
  <si>
    <t xml:space="preserve"> IZNOS   PDV-a (EUR)</t>
  </si>
  <si>
    <t>JEDINIČNA CIJENA  S PDV-om (EUR)</t>
  </si>
  <si>
    <t>UKUPNA
CIJENA STAVKE BEZ PDV-a (EUR)</t>
  </si>
  <si>
    <t>UKUPAN IZNOS   PDV-a (EUR)</t>
  </si>
  <si>
    <t>UKUPNA
CIJENA STAVKE S    PDV-om (EUR)</t>
  </si>
  <si>
    <r>
      <t xml:space="preserve">GRUPA PREDMETA NABAVE 2:  Antibiotski diskovi kompatibilni za Sir Scan analizator
</t>
    </r>
    <r>
      <rPr>
        <sz val="11"/>
        <rFont val="Calibri"/>
        <family val="2"/>
        <scheme val="minor"/>
      </rPr>
      <t>VAŽNO:  Obrada i očitanje kontrole kvalitete Pohrana fotografija ploča s antibiogramom
 Vođenje evidencije o lotu diskova, Čitanje e-testa, Dvosmjerna komunikacija s LIS-om
 Mogućnost spajanja kalipera, Mogućnost čitanja i nekih drugih ID testova
 Mogućnost povezivanja s masenom spektrometrijom, Interpretacija rezultata prema EUCAST smjernicama.  Napomena: Potrebno je 15 dispenzora</t>
    </r>
  </si>
  <si>
    <t>Oksidaza test</t>
  </si>
  <si>
    <t>Bacitracin 5x50 test</t>
  </si>
  <si>
    <t>kom</t>
  </si>
  <si>
    <t>Cefinaza test</t>
  </si>
  <si>
    <t xml:space="preserve">ACID NALIDIXIC 30µG  </t>
  </si>
  <si>
    <t xml:space="preserve">AMPICILLINE 10µG  </t>
  </si>
  <si>
    <t xml:space="preserve">AMPICILLINE 2µG  </t>
  </si>
  <si>
    <t xml:space="preserve">AMIKACINE 30µG  </t>
  </si>
  <si>
    <t xml:space="preserve">AMOXICILLIN + CLAVULANIC ACIDE 2+1µG  </t>
  </si>
  <si>
    <t xml:space="preserve">AMOXICILLIN + CLAVULANIC ACIDE 20+10µG  </t>
  </si>
  <si>
    <t xml:space="preserve">AMPICILLIN + SULBACTAM 10 + 10µG  </t>
  </si>
  <si>
    <t xml:space="preserve">CEFALEXINE 30µG  </t>
  </si>
  <si>
    <t xml:space="preserve">CEFIXIME 5µG  </t>
  </si>
  <si>
    <t xml:space="preserve">CEFEPIME 30µgG </t>
  </si>
  <si>
    <t xml:space="preserve">CEFOTAXIME 5µG </t>
  </si>
  <si>
    <t xml:space="preserve">CEFOXITINE 30µG  </t>
  </si>
  <si>
    <t xml:space="preserve">CEFPODOXIME 10µG  </t>
  </si>
  <si>
    <t xml:space="preserve">Ceftaroline 5µG  </t>
  </si>
  <si>
    <t xml:space="preserve">CEFTAZIDIME 10µG  </t>
  </si>
  <si>
    <t xml:space="preserve">CEFTRIAXONE 30µG  </t>
  </si>
  <si>
    <t xml:space="preserve">CEFUROXIME 30µG  </t>
  </si>
  <si>
    <t>CEFIDEROCOL</t>
  </si>
  <si>
    <t xml:space="preserve">CIPROFLOXACINE 5µG  </t>
  </si>
  <si>
    <t xml:space="preserve">CLINDAMYCINE 2µG  </t>
  </si>
  <si>
    <t xml:space="preserve">ERTAPENEM 10µg </t>
  </si>
  <si>
    <t xml:space="preserve">ERYTHROMYCIN 15µG  </t>
  </si>
  <si>
    <t xml:space="preserve">GENTAMICINE 10µG  </t>
  </si>
  <si>
    <t xml:space="preserve">GENTAMICINE 30µG  </t>
  </si>
  <si>
    <t xml:space="preserve">IMIPENEME 10µG  </t>
  </si>
  <si>
    <t xml:space="preserve">LEVOFLOXACINE 5µG  </t>
  </si>
  <si>
    <t xml:space="preserve">LINEZOLID 10µG  </t>
  </si>
  <si>
    <t xml:space="preserve">MEROPENEME 10µG  </t>
  </si>
  <si>
    <t xml:space="preserve">MUPIROCINE 200µG  </t>
  </si>
  <si>
    <t xml:space="preserve">NITROFURANTOIN 100µG  </t>
  </si>
  <si>
    <t xml:space="preserve">NORFLOXACINE 10µG  </t>
  </si>
  <si>
    <t xml:space="preserve">NOVOBIOCIN 5µG </t>
  </si>
  <si>
    <t xml:space="preserve">OXACILLINE 1µG  </t>
  </si>
  <si>
    <t xml:space="preserve">PEFLOXACIN 5µg </t>
  </si>
  <si>
    <t xml:space="preserve">TEICOPLANIN 30µG  </t>
  </si>
  <si>
    <t xml:space="preserve">TETRACYCLINE 30µG  </t>
  </si>
  <si>
    <t xml:space="preserve">TIGECYCLINE 15µG  </t>
  </si>
  <si>
    <t xml:space="preserve">TOBRAMYCINE 10µG  </t>
  </si>
  <si>
    <t xml:space="preserve">TRIMETHOPRIM + SULFAMETHOXAZOLE 1.25 + 23.75µG </t>
  </si>
  <si>
    <t xml:space="preserve">VANCOMYCIN 5µG </t>
  </si>
  <si>
    <t>Ceftazidime+avibactam 10-4 µG</t>
  </si>
  <si>
    <t>Ceftolozan+tazobacam 30-10µG</t>
  </si>
  <si>
    <t>Metronidazole 5µG</t>
  </si>
  <si>
    <t>Amoxicillin+Clavulanic Acid AmC-3ug</t>
  </si>
  <si>
    <t>Set diskova za detekciju produkcije ampC i ESBL</t>
  </si>
  <si>
    <t>pakiranje</t>
  </si>
  <si>
    <t xml:space="preserve"> Nitroxoline 30</t>
  </si>
  <si>
    <t xml:space="preserve"> Imipenem/relebactam </t>
  </si>
  <si>
    <t xml:space="preserve"> Bacitracin 0,04 </t>
  </si>
  <si>
    <t>UKUPNO ZA GRUPU PREDMETA NABAVE 2 BROJKAMA BEZ PDV-a:</t>
  </si>
  <si>
    <t>UKUPNO ZA GRUPU PREDMETA NABAVE 2 BROJKAMA S PDV-om:</t>
  </si>
  <si>
    <t>12=4*8</t>
  </si>
  <si>
    <t>14=12+13</t>
  </si>
  <si>
    <t>disk</t>
  </si>
  <si>
    <t>II IZMJENA TROŠKOVNIK - Grupa 2:  Antibiotski diskovi kompatibilni za Sir Scan analizator</t>
  </si>
  <si>
    <t>Liofilchem, Italija</t>
  </si>
  <si>
    <t>30 diskova</t>
  </si>
  <si>
    <t>Oxoid, UK</t>
  </si>
  <si>
    <t>DD0002B</t>
  </si>
  <si>
    <t>250 diskova</t>
  </si>
  <si>
    <t>R211667</t>
  </si>
  <si>
    <t>25 diskova</t>
  </si>
  <si>
    <t>CT0031B</t>
  </si>
  <si>
    <t>CT0003B</t>
  </si>
  <si>
    <t>CT0002B</t>
  </si>
  <si>
    <t>CT0107B</t>
  </si>
  <si>
    <t>CT0538B</t>
  </si>
  <si>
    <t>CT0223B</t>
  </si>
  <si>
    <t>CT0520B</t>
  </si>
  <si>
    <t>CT0007B</t>
  </si>
  <si>
    <t>CT0653B</t>
  </si>
  <si>
    <t>CT0771B</t>
  </si>
  <si>
    <t>CT0407B</t>
  </si>
  <si>
    <t>CT0166B</t>
  </si>
  <si>
    <t>CT1612B</t>
  </si>
  <si>
    <t>CT1942B</t>
  </si>
  <si>
    <t>CT1629B</t>
  </si>
  <si>
    <t>CT0417B</t>
  </si>
  <si>
    <t>CT0127B</t>
  </si>
  <si>
    <t>CT1964B</t>
  </si>
  <si>
    <t>CT0425B</t>
  </si>
  <si>
    <t>CT1761B</t>
  </si>
  <si>
    <t>CT0020B</t>
  </si>
  <si>
    <t>CT0024B</t>
  </si>
  <si>
    <t>CT0072B</t>
  </si>
  <si>
    <t>CT0455B</t>
  </si>
  <si>
    <t>CT1587B</t>
  </si>
  <si>
    <t>CT1649B</t>
  </si>
  <si>
    <t>CT1633B</t>
  </si>
  <si>
    <t>CT0034B</t>
  </si>
  <si>
    <t>CT0434B</t>
  </si>
  <si>
    <t>CT0037B</t>
  </si>
  <si>
    <t>CT0159B</t>
  </si>
  <si>
    <t>CT0661B</t>
  </si>
  <si>
    <t>CT0647B</t>
  </si>
  <si>
    <t>CT0054B</t>
  </si>
  <si>
    <t>CT1841B</t>
  </si>
  <si>
    <t>CT0056B</t>
  </si>
  <si>
    <t>CT0052B</t>
  </si>
  <si>
    <t>CT0188B</t>
  </si>
  <si>
    <t>CT1948B</t>
  </si>
  <si>
    <t>CT1970B</t>
  </si>
  <si>
    <t>CT0067B</t>
  </si>
  <si>
    <t>Rosco, Danska</t>
  </si>
  <si>
    <t>4x50 (50 testova)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</si>
</sst>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/>
    </xf>
    <xf numFmtId="0" fontId="1" fillId="5" borderId="1" xfId="1" applyFont="1" applyFill="1" applyBorder="1" applyAlignment="1" applyProtection="1">
      <alignment horizontal="center" vertical="center" wrapText="1"/>
    </xf>
    <xf numFmtId="0" fontId="1" fillId="5" borderId="1" xfId="1" applyFont="1" applyFill="1" applyBorder="1" applyAlignment="1" applyProtection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</cellXfs>
  <cellStyles count="2">
    <cellStyle name="Normalno" xfId="0" builtinId="0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63</xdr:row>
      <xdr:rowOff>0</xdr:rowOff>
    </xdr:from>
    <xdr:to>
      <xdr:col>1</xdr:col>
      <xdr:colOff>1409700</xdr:colOff>
      <xdr:row>63</xdr:row>
      <xdr:rowOff>201930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4B70270-35D1-4BB5-92A2-667F26CE19CF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63</xdr:row>
      <xdr:rowOff>0</xdr:rowOff>
    </xdr:from>
    <xdr:ext cx="76200" cy="20002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C5B74ED-ACC6-43B3-AA9F-2AE76723ED65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193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4F52358-A0E8-434A-8A89-DD7FECBAA872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002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F9CC621-AAFB-4C4F-A662-0B785AA4F4A8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193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4E1A181E-32B1-4C51-931D-E4A06F09E772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002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CC725A9-9153-4FF1-960E-8998E8CA0367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193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001AF34-3495-4901-8733-183DB370955F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00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A56F5768-EEFD-4E9C-9969-85FC1E447BCF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193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ED24F40-9BE2-4779-86DD-499E536F8F45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002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5169FFE4-A2B7-4848-9862-D77901454B47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193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CA5E75D-95FA-473A-9076-72E2C79DAE7A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002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717A720C-B561-4C6A-B96E-1269DBD117FE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193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7AFB0732-0473-4504-93EF-6E2AA4236C61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002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17B00BD-23A0-4098-9097-9A7CD181697C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193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1B5F3A55-4855-436F-B0EC-EA936E156FFB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002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842B72A4-93C6-4268-864F-791FD3ADB922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193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5BB92D5-66B9-4FE7-A569-7B5469FF2B82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1333500</xdr:colOff>
      <xdr:row>63</xdr:row>
      <xdr:rowOff>0</xdr:rowOff>
    </xdr:from>
    <xdr:ext cx="76200" cy="20002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9FDA441-FD8A-4C5A-9E25-B53C28A9E44C}"/>
            </a:ext>
          </a:extLst>
        </xdr:cNvPr>
        <xdr:cNvSpPr txBox="1">
          <a:spLocks noChangeArrowheads="1"/>
        </xdr:cNvSpPr>
      </xdr:nvSpPr>
      <xdr:spPr bwMode="auto">
        <a:xfrm>
          <a:off x="1914525" y="64312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8FA0-2C1A-4369-9CB4-BCAD0503A8B4}">
  <sheetPr>
    <tabColor rgb="FF00B0F0"/>
  </sheetPr>
  <dimension ref="A2:N63"/>
  <sheetViews>
    <sheetView tabSelected="1" topLeftCell="A57" zoomScaleNormal="100" zoomScaleSheetLayoutView="50" workbookViewId="0">
      <pane xSplit="2" topLeftCell="G1" activePane="topRight" state="frozen"/>
      <selection activeCell="A10" sqref="A10"/>
      <selection pane="topRight" activeCell="M64" sqref="M64"/>
    </sheetView>
  </sheetViews>
  <sheetFormatPr defaultColWidth="9.140625" defaultRowHeight="21" x14ac:dyDescent="0.35"/>
  <cols>
    <col min="1" max="1" width="8.7109375" style="1" customWidth="1"/>
    <col min="2" max="2" width="70.7109375" style="17" customWidth="1"/>
    <col min="3" max="14" width="11.42578125" style="1" customWidth="1"/>
    <col min="15" max="16384" width="9.140625" style="6"/>
  </cols>
  <sheetData>
    <row r="2" spans="1:14" s="4" customFormat="1" ht="20.100000000000001" customHeight="1" x14ac:dyDescent="0.25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4" customFormat="1" ht="20.100000000000001" customHeight="1" x14ac:dyDescent="0.25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4" customFormat="1" ht="20.100000000000001" customHeight="1" x14ac:dyDescent="0.25">
      <c r="A4" s="1"/>
      <c r="B4" s="2" t="s">
        <v>3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4" customFormat="1" ht="20.100000000000001" customHeight="1" x14ac:dyDescent="0.25">
      <c r="A5" s="1"/>
      <c r="B5" s="5" t="s">
        <v>4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1.25" customHeight="1" x14ac:dyDescent="0.35">
      <c r="A6" s="26" t="s">
        <v>78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35">
      <c r="A7" s="7"/>
      <c r="B7" s="8"/>
      <c r="C7" s="7"/>
      <c r="D7" s="7"/>
      <c r="E7" s="7"/>
      <c r="F7" s="7"/>
      <c r="G7" s="7"/>
    </row>
    <row r="8" spans="1:14" ht="80.099999999999994" customHeight="1" x14ac:dyDescent="0.35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</row>
    <row r="9" spans="1:14" s="10" customFormat="1" ht="9.9499999999999993" customHeight="1" x14ac:dyDescent="0.3">
      <c r="A9" s="18">
        <v>1</v>
      </c>
      <c r="B9" s="19">
        <v>2</v>
      </c>
      <c r="C9" s="18">
        <v>3</v>
      </c>
      <c r="D9" s="18">
        <v>4</v>
      </c>
      <c r="E9" s="18">
        <v>5</v>
      </c>
      <c r="F9" s="20">
        <v>6</v>
      </c>
      <c r="G9" s="18">
        <v>7</v>
      </c>
      <c r="H9" s="18">
        <v>8</v>
      </c>
      <c r="I9" s="18">
        <v>9</v>
      </c>
      <c r="J9" s="18">
        <v>10</v>
      </c>
      <c r="K9" s="21">
        <v>11</v>
      </c>
      <c r="L9" s="18" t="s">
        <v>75</v>
      </c>
      <c r="M9" s="18">
        <v>13</v>
      </c>
      <c r="N9" s="18" t="s">
        <v>76</v>
      </c>
    </row>
    <row r="10" spans="1:14" ht="150" x14ac:dyDescent="0.35">
      <c r="A10" s="11"/>
      <c r="B10" s="12" t="s">
        <v>19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30" x14ac:dyDescent="0.35">
      <c r="A11" s="23">
        <v>1</v>
      </c>
      <c r="B11" s="22" t="s">
        <v>20</v>
      </c>
      <c r="C11" s="23" t="s">
        <v>77</v>
      </c>
      <c r="D11" s="13">
        <v>200</v>
      </c>
      <c r="E11" s="31" t="s">
        <v>79</v>
      </c>
      <c r="F11" s="32">
        <v>88004</v>
      </c>
      <c r="G11" s="32" t="s">
        <v>80</v>
      </c>
      <c r="H11" s="14">
        <v>0.15</v>
      </c>
      <c r="I11" s="37">
        <v>0.25</v>
      </c>
      <c r="J11" s="15">
        <f>0.25*H11</f>
        <v>3.7499999999999999E-2</v>
      </c>
      <c r="K11" s="15">
        <f>H11*1.25</f>
        <v>0.1875</v>
      </c>
      <c r="L11" s="15">
        <f>D11*H11</f>
        <v>30</v>
      </c>
      <c r="M11" s="15">
        <f>0.25*L11</f>
        <v>7.5</v>
      </c>
      <c r="N11" s="15">
        <f>L11*1.25</f>
        <v>37.5</v>
      </c>
    </row>
    <row r="12" spans="1:14" ht="24.95" customHeight="1" x14ac:dyDescent="0.35">
      <c r="A12" s="23">
        <v>2</v>
      </c>
      <c r="B12" s="22" t="s">
        <v>21</v>
      </c>
      <c r="C12" s="23" t="s">
        <v>22</v>
      </c>
      <c r="D12" s="13">
        <v>500</v>
      </c>
      <c r="E12" s="32" t="s">
        <v>81</v>
      </c>
      <c r="F12" s="13" t="s">
        <v>82</v>
      </c>
      <c r="G12" s="13" t="s">
        <v>83</v>
      </c>
      <c r="H12" s="14">
        <v>0.05</v>
      </c>
      <c r="I12" s="37">
        <v>0.25</v>
      </c>
      <c r="J12" s="15">
        <f t="shared" ref="J12:J61" si="0">0.25*H12</f>
        <v>1.2500000000000001E-2</v>
      </c>
      <c r="K12" s="15">
        <f t="shared" ref="K12:K61" si="1">H12*1.25</f>
        <v>6.25E-2</v>
      </c>
      <c r="L12" s="15">
        <f t="shared" ref="L12:L61" si="2">D12*H12</f>
        <v>25</v>
      </c>
      <c r="M12" s="15">
        <f t="shared" ref="M12:M61" si="3">0.25*L12</f>
        <v>6.25</v>
      </c>
      <c r="N12" s="15">
        <f t="shared" ref="N12:N61" si="4">L12*1.25</f>
        <v>31.25</v>
      </c>
    </row>
    <row r="13" spans="1:14" ht="24.95" customHeight="1" x14ac:dyDescent="0.35">
      <c r="A13" s="23">
        <v>3</v>
      </c>
      <c r="B13" s="22" t="s">
        <v>23</v>
      </c>
      <c r="C13" s="23" t="s">
        <v>22</v>
      </c>
      <c r="D13" s="13">
        <v>200</v>
      </c>
      <c r="E13" s="32" t="s">
        <v>81</v>
      </c>
      <c r="F13" s="33" t="s">
        <v>84</v>
      </c>
      <c r="G13" s="32" t="s">
        <v>85</v>
      </c>
      <c r="H13" s="14">
        <v>2.6</v>
      </c>
      <c r="I13" s="37">
        <v>0.25</v>
      </c>
      <c r="J13" s="15">
        <f t="shared" si="0"/>
        <v>0.65</v>
      </c>
      <c r="K13" s="15">
        <f t="shared" si="1"/>
        <v>3.25</v>
      </c>
      <c r="L13" s="15">
        <f t="shared" si="2"/>
        <v>520</v>
      </c>
      <c r="M13" s="15">
        <f t="shared" si="3"/>
        <v>130</v>
      </c>
      <c r="N13" s="15">
        <f t="shared" si="4"/>
        <v>650</v>
      </c>
    </row>
    <row r="14" spans="1:14" ht="24.95" customHeight="1" x14ac:dyDescent="0.35">
      <c r="A14" s="23">
        <v>4</v>
      </c>
      <c r="B14" s="22" t="s">
        <v>24</v>
      </c>
      <c r="C14" s="23" t="s">
        <v>22</v>
      </c>
      <c r="D14" s="13">
        <v>2000</v>
      </c>
      <c r="E14" s="32" t="s">
        <v>81</v>
      </c>
      <c r="F14" s="13" t="s">
        <v>86</v>
      </c>
      <c r="G14" s="13" t="s">
        <v>83</v>
      </c>
      <c r="H14" s="14">
        <v>0.05</v>
      </c>
      <c r="I14" s="37">
        <v>0.25</v>
      </c>
      <c r="J14" s="15">
        <f t="shared" si="0"/>
        <v>1.2500000000000001E-2</v>
      </c>
      <c r="K14" s="15">
        <f t="shared" si="1"/>
        <v>6.25E-2</v>
      </c>
      <c r="L14" s="15">
        <f t="shared" si="2"/>
        <v>100</v>
      </c>
      <c r="M14" s="15">
        <f t="shared" si="3"/>
        <v>25</v>
      </c>
      <c r="N14" s="15">
        <f t="shared" si="4"/>
        <v>125</v>
      </c>
    </row>
    <row r="15" spans="1:14" ht="24.95" customHeight="1" x14ac:dyDescent="0.35">
      <c r="A15" s="23">
        <v>5</v>
      </c>
      <c r="B15" s="22" t="s">
        <v>25</v>
      </c>
      <c r="C15" s="23" t="s">
        <v>22</v>
      </c>
      <c r="D15" s="13">
        <v>50000</v>
      </c>
      <c r="E15" s="32" t="s">
        <v>81</v>
      </c>
      <c r="F15" s="13" t="s">
        <v>87</v>
      </c>
      <c r="G15" s="13" t="s">
        <v>83</v>
      </c>
      <c r="H15" s="14">
        <v>0.05</v>
      </c>
      <c r="I15" s="37">
        <v>0.25</v>
      </c>
      <c r="J15" s="15">
        <f t="shared" si="0"/>
        <v>1.2500000000000001E-2</v>
      </c>
      <c r="K15" s="15">
        <f t="shared" si="1"/>
        <v>6.25E-2</v>
      </c>
      <c r="L15" s="15">
        <f t="shared" si="2"/>
        <v>2500</v>
      </c>
      <c r="M15" s="15">
        <f t="shared" si="3"/>
        <v>625</v>
      </c>
      <c r="N15" s="15">
        <f t="shared" si="4"/>
        <v>3125</v>
      </c>
    </row>
    <row r="16" spans="1:14" ht="24.95" customHeight="1" x14ac:dyDescent="0.35">
      <c r="A16" s="23">
        <v>6</v>
      </c>
      <c r="B16" s="22" t="s">
        <v>26</v>
      </c>
      <c r="C16" s="23" t="s">
        <v>22</v>
      </c>
      <c r="D16" s="13">
        <v>16000</v>
      </c>
      <c r="E16" s="32" t="s">
        <v>81</v>
      </c>
      <c r="F16" s="13" t="s">
        <v>88</v>
      </c>
      <c r="G16" s="13" t="s">
        <v>83</v>
      </c>
      <c r="H16" s="14">
        <v>0.05</v>
      </c>
      <c r="I16" s="37">
        <v>0.25</v>
      </c>
      <c r="J16" s="15">
        <f t="shared" si="0"/>
        <v>1.2500000000000001E-2</v>
      </c>
      <c r="K16" s="15">
        <f t="shared" si="1"/>
        <v>6.25E-2</v>
      </c>
      <c r="L16" s="15">
        <f t="shared" si="2"/>
        <v>800</v>
      </c>
      <c r="M16" s="15">
        <f t="shared" si="3"/>
        <v>200</v>
      </c>
      <c r="N16" s="15">
        <f t="shared" si="4"/>
        <v>1000</v>
      </c>
    </row>
    <row r="17" spans="1:14" ht="24.95" customHeight="1" x14ac:dyDescent="0.35">
      <c r="A17" s="23">
        <v>7</v>
      </c>
      <c r="B17" s="22" t="s">
        <v>27</v>
      </c>
      <c r="C17" s="23" t="s">
        <v>22</v>
      </c>
      <c r="D17" s="13">
        <v>50000</v>
      </c>
      <c r="E17" s="32" t="s">
        <v>81</v>
      </c>
      <c r="F17" s="13" t="s">
        <v>89</v>
      </c>
      <c r="G17" s="13" t="s">
        <v>83</v>
      </c>
      <c r="H17" s="14">
        <v>0.05</v>
      </c>
      <c r="I17" s="37">
        <v>0.25</v>
      </c>
      <c r="J17" s="15">
        <f t="shared" si="0"/>
        <v>1.2500000000000001E-2</v>
      </c>
      <c r="K17" s="15">
        <f t="shared" si="1"/>
        <v>6.25E-2</v>
      </c>
      <c r="L17" s="15">
        <f t="shared" si="2"/>
        <v>2500</v>
      </c>
      <c r="M17" s="15">
        <f t="shared" si="3"/>
        <v>625</v>
      </c>
      <c r="N17" s="15">
        <f t="shared" si="4"/>
        <v>3125</v>
      </c>
    </row>
    <row r="18" spans="1:14" ht="24.95" customHeight="1" x14ac:dyDescent="0.35">
      <c r="A18" s="23">
        <v>8</v>
      </c>
      <c r="B18" s="22" t="s">
        <v>28</v>
      </c>
      <c r="C18" s="23" t="s">
        <v>22</v>
      </c>
      <c r="D18" s="13">
        <v>1500</v>
      </c>
      <c r="E18" s="32" t="s">
        <v>81</v>
      </c>
      <c r="F18" s="13" t="s">
        <v>90</v>
      </c>
      <c r="G18" s="13" t="s">
        <v>83</v>
      </c>
      <c r="H18" s="14">
        <v>0.05</v>
      </c>
      <c r="I18" s="37">
        <v>0.25</v>
      </c>
      <c r="J18" s="15">
        <f t="shared" si="0"/>
        <v>1.2500000000000001E-2</v>
      </c>
      <c r="K18" s="15">
        <f t="shared" si="1"/>
        <v>6.25E-2</v>
      </c>
      <c r="L18" s="15">
        <f t="shared" si="2"/>
        <v>75</v>
      </c>
      <c r="M18" s="15">
        <f t="shared" si="3"/>
        <v>18.75</v>
      </c>
      <c r="N18" s="15">
        <f t="shared" si="4"/>
        <v>93.75</v>
      </c>
    </row>
    <row r="19" spans="1:14" ht="24.95" customHeight="1" x14ac:dyDescent="0.35">
      <c r="A19" s="23">
        <v>9</v>
      </c>
      <c r="B19" s="22" t="s">
        <v>29</v>
      </c>
      <c r="C19" s="23" t="s">
        <v>22</v>
      </c>
      <c r="D19" s="13">
        <v>50000</v>
      </c>
      <c r="E19" s="32" t="s">
        <v>81</v>
      </c>
      <c r="F19" s="13" t="s">
        <v>91</v>
      </c>
      <c r="G19" s="13" t="s">
        <v>83</v>
      </c>
      <c r="H19" s="14">
        <v>0.05</v>
      </c>
      <c r="I19" s="37">
        <v>0.25</v>
      </c>
      <c r="J19" s="15">
        <f t="shared" si="0"/>
        <v>1.2500000000000001E-2</v>
      </c>
      <c r="K19" s="15">
        <f t="shared" si="1"/>
        <v>6.25E-2</v>
      </c>
      <c r="L19" s="15">
        <f t="shared" si="2"/>
        <v>2500</v>
      </c>
      <c r="M19" s="15">
        <f t="shared" si="3"/>
        <v>625</v>
      </c>
      <c r="N19" s="15">
        <f t="shared" si="4"/>
        <v>3125</v>
      </c>
    </row>
    <row r="20" spans="1:14" ht="24.95" customHeight="1" x14ac:dyDescent="0.35">
      <c r="A20" s="23">
        <v>10</v>
      </c>
      <c r="B20" s="22" t="s">
        <v>30</v>
      </c>
      <c r="C20" s="23" t="s">
        <v>22</v>
      </c>
      <c r="D20" s="13">
        <v>6000</v>
      </c>
      <c r="E20" s="32" t="s">
        <v>81</v>
      </c>
      <c r="F20" s="13" t="s">
        <v>92</v>
      </c>
      <c r="G20" s="13" t="s">
        <v>83</v>
      </c>
      <c r="H20" s="14">
        <v>0.05</v>
      </c>
      <c r="I20" s="37">
        <v>0.25</v>
      </c>
      <c r="J20" s="15">
        <f t="shared" si="0"/>
        <v>1.2500000000000001E-2</v>
      </c>
      <c r="K20" s="15">
        <f t="shared" si="1"/>
        <v>6.25E-2</v>
      </c>
      <c r="L20" s="15">
        <f t="shared" si="2"/>
        <v>300</v>
      </c>
      <c r="M20" s="15">
        <f t="shared" si="3"/>
        <v>75</v>
      </c>
      <c r="N20" s="15">
        <f t="shared" si="4"/>
        <v>375</v>
      </c>
    </row>
    <row r="21" spans="1:14" ht="24.95" customHeight="1" x14ac:dyDescent="0.35">
      <c r="A21" s="23">
        <v>11</v>
      </c>
      <c r="B21" s="22" t="s">
        <v>31</v>
      </c>
      <c r="C21" s="23" t="s">
        <v>22</v>
      </c>
      <c r="D21" s="13">
        <v>44000</v>
      </c>
      <c r="E21" s="32" t="s">
        <v>81</v>
      </c>
      <c r="F21" s="32" t="s">
        <v>93</v>
      </c>
      <c r="G21" s="13" t="s">
        <v>83</v>
      </c>
      <c r="H21" s="14">
        <v>0.05</v>
      </c>
      <c r="I21" s="37">
        <v>0.25</v>
      </c>
      <c r="J21" s="15">
        <f t="shared" si="0"/>
        <v>1.2500000000000001E-2</v>
      </c>
      <c r="K21" s="15">
        <f t="shared" si="1"/>
        <v>6.25E-2</v>
      </c>
      <c r="L21" s="15">
        <f t="shared" si="2"/>
        <v>2200</v>
      </c>
      <c r="M21" s="15">
        <f t="shared" si="3"/>
        <v>550</v>
      </c>
      <c r="N21" s="15">
        <f t="shared" si="4"/>
        <v>2750</v>
      </c>
    </row>
    <row r="22" spans="1:14" ht="24.95" customHeight="1" x14ac:dyDescent="0.35">
      <c r="A22" s="23">
        <v>12</v>
      </c>
      <c r="B22" s="22" t="s">
        <v>32</v>
      </c>
      <c r="C22" s="23" t="s">
        <v>22</v>
      </c>
      <c r="D22" s="13">
        <v>44000</v>
      </c>
      <c r="E22" s="32" t="s">
        <v>81</v>
      </c>
      <c r="F22" s="34" t="s">
        <v>94</v>
      </c>
      <c r="G22" s="13" t="s">
        <v>83</v>
      </c>
      <c r="H22" s="14">
        <v>0.05</v>
      </c>
      <c r="I22" s="37">
        <v>0.25</v>
      </c>
      <c r="J22" s="15">
        <f t="shared" si="0"/>
        <v>1.2500000000000001E-2</v>
      </c>
      <c r="K22" s="15">
        <f t="shared" si="1"/>
        <v>6.25E-2</v>
      </c>
      <c r="L22" s="15">
        <f t="shared" si="2"/>
        <v>2200</v>
      </c>
      <c r="M22" s="15">
        <f t="shared" si="3"/>
        <v>550</v>
      </c>
      <c r="N22" s="15">
        <f t="shared" si="4"/>
        <v>2750</v>
      </c>
    </row>
    <row r="23" spans="1:14" ht="24.95" customHeight="1" x14ac:dyDescent="0.35">
      <c r="A23" s="23">
        <v>13</v>
      </c>
      <c r="B23" s="22" t="s">
        <v>33</v>
      </c>
      <c r="C23" s="23" t="s">
        <v>22</v>
      </c>
      <c r="D23" s="13">
        <v>53000</v>
      </c>
      <c r="E23" s="32" t="s">
        <v>81</v>
      </c>
      <c r="F23" s="13" t="s">
        <v>95</v>
      </c>
      <c r="G23" s="13" t="s">
        <v>83</v>
      </c>
      <c r="H23" s="14">
        <v>0.05</v>
      </c>
      <c r="I23" s="37">
        <v>0.25</v>
      </c>
      <c r="J23" s="15">
        <f t="shared" si="0"/>
        <v>1.2500000000000001E-2</v>
      </c>
      <c r="K23" s="15">
        <f t="shared" si="1"/>
        <v>6.25E-2</v>
      </c>
      <c r="L23" s="15">
        <f t="shared" si="2"/>
        <v>2650</v>
      </c>
      <c r="M23" s="15">
        <f t="shared" si="3"/>
        <v>662.5</v>
      </c>
      <c r="N23" s="15">
        <f t="shared" si="4"/>
        <v>3312.5</v>
      </c>
    </row>
    <row r="24" spans="1:14" ht="24.95" customHeight="1" x14ac:dyDescent="0.35">
      <c r="A24" s="23">
        <v>14</v>
      </c>
      <c r="B24" s="22" t="s">
        <v>34</v>
      </c>
      <c r="C24" s="23" t="s">
        <v>22</v>
      </c>
      <c r="D24" s="13">
        <v>46000</v>
      </c>
      <c r="E24" s="32" t="s">
        <v>81</v>
      </c>
      <c r="F24" s="13" t="s">
        <v>96</v>
      </c>
      <c r="G24" s="13" t="s">
        <v>83</v>
      </c>
      <c r="H24" s="14">
        <v>0.05</v>
      </c>
      <c r="I24" s="37">
        <v>0.25</v>
      </c>
      <c r="J24" s="15">
        <f t="shared" si="0"/>
        <v>1.2500000000000001E-2</v>
      </c>
      <c r="K24" s="15">
        <f t="shared" si="1"/>
        <v>6.25E-2</v>
      </c>
      <c r="L24" s="15">
        <f t="shared" si="2"/>
        <v>2300</v>
      </c>
      <c r="M24" s="15">
        <f t="shared" si="3"/>
        <v>575</v>
      </c>
      <c r="N24" s="15">
        <f t="shared" si="4"/>
        <v>2875</v>
      </c>
    </row>
    <row r="25" spans="1:14" ht="24.95" customHeight="1" x14ac:dyDescent="0.35">
      <c r="A25" s="23">
        <v>15</v>
      </c>
      <c r="B25" s="22" t="s">
        <v>35</v>
      </c>
      <c r="C25" s="23" t="s">
        <v>22</v>
      </c>
      <c r="D25" s="13">
        <v>60000</v>
      </c>
      <c r="E25" s="32" t="s">
        <v>81</v>
      </c>
      <c r="F25" s="13" t="s">
        <v>97</v>
      </c>
      <c r="G25" s="13" t="s">
        <v>83</v>
      </c>
      <c r="H25" s="14">
        <v>0.05</v>
      </c>
      <c r="I25" s="37">
        <v>0.25</v>
      </c>
      <c r="J25" s="15">
        <f t="shared" si="0"/>
        <v>1.2500000000000001E-2</v>
      </c>
      <c r="K25" s="15">
        <f t="shared" si="1"/>
        <v>6.25E-2</v>
      </c>
      <c r="L25" s="15">
        <f t="shared" si="2"/>
        <v>3000</v>
      </c>
      <c r="M25" s="15">
        <f t="shared" si="3"/>
        <v>750</v>
      </c>
      <c r="N25" s="15">
        <f t="shared" si="4"/>
        <v>3750</v>
      </c>
    </row>
    <row r="26" spans="1:14" ht="24.95" customHeight="1" x14ac:dyDescent="0.35">
      <c r="A26" s="23">
        <v>16</v>
      </c>
      <c r="B26" s="22" t="s">
        <v>36</v>
      </c>
      <c r="C26" s="23" t="s">
        <v>22</v>
      </c>
      <c r="D26" s="13">
        <v>44000</v>
      </c>
      <c r="E26" s="32" t="s">
        <v>81</v>
      </c>
      <c r="F26" s="13" t="s">
        <v>98</v>
      </c>
      <c r="G26" s="13" t="s">
        <v>83</v>
      </c>
      <c r="H26" s="14">
        <v>0.05</v>
      </c>
      <c r="I26" s="37">
        <v>0.25</v>
      </c>
      <c r="J26" s="15">
        <f t="shared" si="0"/>
        <v>1.2500000000000001E-2</v>
      </c>
      <c r="K26" s="15">
        <f t="shared" si="1"/>
        <v>6.25E-2</v>
      </c>
      <c r="L26" s="15">
        <f t="shared" si="2"/>
        <v>2200</v>
      </c>
      <c r="M26" s="15">
        <f t="shared" si="3"/>
        <v>550</v>
      </c>
      <c r="N26" s="15">
        <f t="shared" si="4"/>
        <v>2750</v>
      </c>
    </row>
    <row r="27" spans="1:14" ht="24.95" customHeight="1" x14ac:dyDescent="0.35">
      <c r="A27" s="23">
        <v>17</v>
      </c>
      <c r="B27" s="22" t="s">
        <v>37</v>
      </c>
      <c r="C27" s="23" t="s">
        <v>22</v>
      </c>
      <c r="D27" s="13">
        <v>3000</v>
      </c>
      <c r="E27" s="32" t="s">
        <v>81</v>
      </c>
      <c r="F27" s="13" t="s">
        <v>99</v>
      </c>
      <c r="G27" s="13" t="s">
        <v>83</v>
      </c>
      <c r="H27" s="14">
        <v>0.05</v>
      </c>
      <c r="I27" s="37">
        <v>0.25</v>
      </c>
      <c r="J27" s="15">
        <f t="shared" si="0"/>
        <v>1.2500000000000001E-2</v>
      </c>
      <c r="K27" s="15">
        <f t="shared" si="1"/>
        <v>6.25E-2</v>
      </c>
      <c r="L27" s="15">
        <f t="shared" si="2"/>
        <v>150</v>
      </c>
      <c r="M27" s="15">
        <f t="shared" si="3"/>
        <v>37.5</v>
      </c>
      <c r="N27" s="15">
        <f t="shared" si="4"/>
        <v>187.5</v>
      </c>
    </row>
    <row r="28" spans="1:14" ht="24.95" customHeight="1" x14ac:dyDescent="0.35">
      <c r="A28" s="23">
        <v>18</v>
      </c>
      <c r="B28" s="22" t="s">
        <v>38</v>
      </c>
      <c r="C28" s="23" t="s">
        <v>22</v>
      </c>
      <c r="D28" s="13">
        <v>46000</v>
      </c>
      <c r="E28" s="32" t="s">
        <v>81</v>
      </c>
      <c r="F28" s="13" t="s">
        <v>100</v>
      </c>
      <c r="G28" s="13" t="s">
        <v>83</v>
      </c>
      <c r="H28" s="14">
        <v>0.05</v>
      </c>
      <c r="I28" s="37">
        <v>0.25</v>
      </c>
      <c r="J28" s="15">
        <f t="shared" si="0"/>
        <v>1.2500000000000001E-2</v>
      </c>
      <c r="K28" s="15">
        <f t="shared" si="1"/>
        <v>6.25E-2</v>
      </c>
      <c r="L28" s="15">
        <f t="shared" si="2"/>
        <v>2300</v>
      </c>
      <c r="M28" s="15">
        <f t="shared" si="3"/>
        <v>575</v>
      </c>
      <c r="N28" s="15">
        <f t="shared" si="4"/>
        <v>2875</v>
      </c>
    </row>
    <row r="29" spans="1:14" ht="24.95" customHeight="1" x14ac:dyDescent="0.35">
      <c r="A29" s="23">
        <v>19</v>
      </c>
      <c r="B29" s="22" t="s">
        <v>39</v>
      </c>
      <c r="C29" s="23" t="s">
        <v>22</v>
      </c>
      <c r="D29" s="13">
        <v>46000</v>
      </c>
      <c r="E29" s="32" t="s">
        <v>81</v>
      </c>
      <c r="F29" s="13" t="s">
        <v>101</v>
      </c>
      <c r="G29" s="13" t="s">
        <v>83</v>
      </c>
      <c r="H29" s="14">
        <v>0.05</v>
      </c>
      <c r="I29" s="37">
        <v>0.25</v>
      </c>
      <c r="J29" s="15">
        <f t="shared" si="0"/>
        <v>1.2500000000000001E-2</v>
      </c>
      <c r="K29" s="15">
        <f t="shared" si="1"/>
        <v>6.25E-2</v>
      </c>
      <c r="L29" s="15">
        <f t="shared" si="2"/>
        <v>2300</v>
      </c>
      <c r="M29" s="15">
        <f t="shared" si="3"/>
        <v>575</v>
      </c>
      <c r="N29" s="15">
        <f t="shared" si="4"/>
        <v>2875</v>
      </c>
    </row>
    <row r="30" spans="1:14" ht="24.95" customHeight="1" x14ac:dyDescent="0.35">
      <c r="A30" s="23">
        <v>20</v>
      </c>
      <c r="B30" s="22" t="s">
        <v>40</v>
      </c>
      <c r="C30" s="23" t="s">
        <v>22</v>
      </c>
      <c r="D30" s="13">
        <v>48000</v>
      </c>
      <c r="E30" s="32" t="s">
        <v>81</v>
      </c>
      <c r="F30" s="13" t="s">
        <v>102</v>
      </c>
      <c r="G30" s="13" t="s">
        <v>83</v>
      </c>
      <c r="H30" s="14">
        <v>0.05</v>
      </c>
      <c r="I30" s="37">
        <v>0.25</v>
      </c>
      <c r="J30" s="15">
        <f t="shared" si="0"/>
        <v>1.2500000000000001E-2</v>
      </c>
      <c r="K30" s="15">
        <f t="shared" si="1"/>
        <v>6.25E-2</v>
      </c>
      <c r="L30" s="15">
        <f t="shared" si="2"/>
        <v>2400</v>
      </c>
      <c r="M30" s="15">
        <f t="shared" si="3"/>
        <v>600</v>
      </c>
      <c r="N30" s="15">
        <f t="shared" si="4"/>
        <v>3000</v>
      </c>
    </row>
    <row r="31" spans="1:14" ht="24.95" customHeight="1" x14ac:dyDescent="0.35">
      <c r="A31" s="23">
        <v>21</v>
      </c>
      <c r="B31" s="22" t="s">
        <v>41</v>
      </c>
      <c r="C31" s="23" t="s">
        <v>22</v>
      </c>
      <c r="D31" s="13">
        <v>1000</v>
      </c>
      <c r="E31" s="32" t="s">
        <v>81</v>
      </c>
      <c r="F31" s="13" t="s">
        <v>103</v>
      </c>
      <c r="G31" s="13" t="s">
        <v>83</v>
      </c>
      <c r="H31" s="14">
        <v>0.05</v>
      </c>
      <c r="I31" s="37">
        <v>0.25</v>
      </c>
      <c r="J31" s="15">
        <f t="shared" si="0"/>
        <v>1.2500000000000001E-2</v>
      </c>
      <c r="K31" s="15">
        <f t="shared" si="1"/>
        <v>6.25E-2</v>
      </c>
      <c r="L31" s="15">
        <f t="shared" si="2"/>
        <v>50</v>
      </c>
      <c r="M31" s="15">
        <f t="shared" si="3"/>
        <v>12.5</v>
      </c>
      <c r="N31" s="15">
        <f t="shared" si="4"/>
        <v>62.5</v>
      </c>
    </row>
    <row r="32" spans="1:14" ht="24.95" customHeight="1" x14ac:dyDescent="0.35">
      <c r="A32" s="23">
        <v>22</v>
      </c>
      <c r="B32" s="22" t="s">
        <v>42</v>
      </c>
      <c r="C32" s="23" t="s">
        <v>22</v>
      </c>
      <c r="D32" s="13">
        <v>60000</v>
      </c>
      <c r="E32" s="32" t="s">
        <v>81</v>
      </c>
      <c r="F32" s="13" t="s">
        <v>104</v>
      </c>
      <c r="G32" s="13" t="s">
        <v>83</v>
      </c>
      <c r="H32" s="14">
        <v>0.05</v>
      </c>
      <c r="I32" s="37">
        <v>0.25</v>
      </c>
      <c r="J32" s="15">
        <f t="shared" si="0"/>
        <v>1.2500000000000001E-2</v>
      </c>
      <c r="K32" s="15">
        <f t="shared" si="1"/>
        <v>6.25E-2</v>
      </c>
      <c r="L32" s="15">
        <f t="shared" si="2"/>
        <v>3000</v>
      </c>
      <c r="M32" s="15">
        <f t="shared" si="3"/>
        <v>750</v>
      </c>
      <c r="N32" s="15">
        <f t="shared" si="4"/>
        <v>3750</v>
      </c>
    </row>
    <row r="33" spans="1:14" ht="24.95" customHeight="1" x14ac:dyDescent="0.35">
      <c r="A33" s="23">
        <v>23</v>
      </c>
      <c r="B33" s="22" t="s">
        <v>43</v>
      </c>
      <c r="C33" s="23" t="s">
        <v>22</v>
      </c>
      <c r="D33" s="13">
        <v>30000</v>
      </c>
      <c r="E33" s="32" t="s">
        <v>81</v>
      </c>
      <c r="F33" s="13" t="s">
        <v>104</v>
      </c>
      <c r="G33" s="13" t="s">
        <v>83</v>
      </c>
      <c r="H33" s="14">
        <v>0.05</v>
      </c>
      <c r="I33" s="37">
        <v>0.25</v>
      </c>
      <c r="J33" s="15">
        <f t="shared" si="0"/>
        <v>1.2500000000000001E-2</v>
      </c>
      <c r="K33" s="15">
        <f t="shared" si="1"/>
        <v>6.25E-2</v>
      </c>
      <c r="L33" s="15">
        <f t="shared" si="2"/>
        <v>1500</v>
      </c>
      <c r="M33" s="15">
        <f t="shared" si="3"/>
        <v>375</v>
      </c>
      <c r="N33" s="15">
        <f t="shared" si="4"/>
        <v>1875</v>
      </c>
    </row>
    <row r="34" spans="1:14" ht="24.95" customHeight="1" x14ac:dyDescent="0.35">
      <c r="A34" s="23">
        <v>24</v>
      </c>
      <c r="B34" s="22" t="s">
        <v>44</v>
      </c>
      <c r="C34" s="23" t="s">
        <v>22</v>
      </c>
      <c r="D34" s="13">
        <v>70000</v>
      </c>
      <c r="E34" s="32" t="s">
        <v>81</v>
      </c>
      <c r="F34" s="13" t="s">
        <v>105</v>
      </c>
      <c r="G34" s="13" t="s">
        <v>83</v>
      </c>
      <c r="H34" s="14">
        <v>0.05</v>
      </c>
      <c r="I34" s="37">
        <v>0.25</v>
      </c>
      <c r="J34" s="15">
        <f t="shared" si="0"/>
        <v>1.2500000000000001E-2</v>
      </c>
      <c r="K34" s="15">
        <f t="shared" si="1"/>
        <v>6.25E-2</v>
      </c>
      <c r="L34" s="15">
        <f t="shared" si="2"/>
        <v>3500</v>
      </c>
      <c r="M34" s="15">
        <f t="shared" si="3"/>
        <v>875</v>
      </c>
      <c r="N34" s="15">
        <f t="shared" si="4"/>
        <v>4375</v>
      </c>
    </row>
    <row r="35" spans="1:14" ht="24.95" customHeight="1" x14ac:dyDescent="0.35">
      <c r="A35" s="23">
        <v>25</v>
      </c>
      <c r="B35" s="22" t="s">
        <v>45</v>
      </c>
      <c r="C35" s="23" t="s">
        <v>22</v>
      </c>
      <c r="D35" s="13">
        <v>30000</v>
      </c>
      <c r="E35" s="32" t="s">
        <v>81</v>
      </c>
      <c r="F35" s="13" t="s">
        <v>106</v>
      </c>
      <c r="G35" s="13" t="s">
        <v>83</v>
      </c>
      <c r="H35" s="14">
        <v>0.05</v>
      </c>
      <c r="I35" s="37">
        <v>0.25</v>
      </c>
      <c r="J35" s="15">
        <f t="shared" si="0"/>
        <v>1.2500000000000001E-2</v>
      </c>
      <c r="K35" s="15">
        <f t="shared" si="1"/>
        <v>6.25E-2</v>
      </c>
      <c r="L35" s="15">
        <f t="shared" si="2"/>
        <v>1500</v>
      </c>
      <c r="M35" s="15">
        <f t="shared" si="3"/>
        <v>375</v>
      </c>
      <c r="N35" s="15">
        <f t="shared" si="4"/>
        <v>1875</v>
      </c>
    </row>
    <row r="36" spans="1:14" ht="24.95" customHeight="1" x14ac:dyDescent="0.35">
      <c r="A36" s="23">
        <v>26</v>
      </c>
      <c r="B36" s="22" t="s">
        <v>46</v>
      </c>
      <c r="C36" s="23" t="s">
        <v>22</v>
      </c>
      <c r="D36" s="13">
        <v>60000</v>
      </c>
      <c r="E36" s="32" t="s">
        <v>81</v>
      </c>
      <c r="F36" s="13" t="s">
        <v>107</v>
      </c>
      <c r="G36" s="13" t="s">
        <v>83</v>
      </c>
      <c r="H36" s="14">
        <v>0.05</v>
      </c>
      <c r="I36" s="37">
        <v>0.25</v>
      </c>
      <c r="J36" s="15">
        <f t="shared" si="0"/>
        <v>1.2500000000000001E-2</v>
      </c>
      <c r="K36" s="15">
        <f t="shared" si="1"/>
        <v>6.25E-2</v>
      </c>
      <c r="L36" s="15">
        <f t="shared" si="2"/>
        <v>3000</v>
      </c>
      <c r="M36" s="15">
        <f t="shared" si="3"/>
        <v>750</v>
      </c>
      <c r="N36" s="15">
        <f t="shared" si="4"/>
        <v>3750</v>
      </c>
    </row>
    <row r="37" spans="1:14" ht="24.95" customHeight="1" x14ac:dyDescent="0.35">
      <c r="A37" s="23">
        <v>27</v>
      </c>
      <c r="B37" s="22" t="s">
        <v>47</v>
      </c>
      <c r="C37" s="23" t="s">
        <v>22</v>
      </c>
      <c r="D37" s="13">
        <v>4000</v>
      </c>
      <c r="E37" s="32" t="s">
        <v>81</v>
      </c>
      <c r="F37" s="13" t="s">
        <v>108</v>
      </c>
      <c r="G37" s="13" t="s">
        <v>83</v>
      </c>
      <c r="H37" s="14">
        <v>0.05</v>
      </c>
      <c r="I37" s="37">
        <v>0.25</v>
      </c>
      <c r="J37" s="15">
        <f t="shared" si="0"/>
        <v>1.2500000000000001E-2</v>
      </c>
      <c r="K37" s="15">
        <f t="shared" si="1"/>
        <v>6.25E-2</v>
      </c>
      <c r="L37" s="15">
        <f t="shared" si="2"/>
        <v>200</v>
      </c>
      <c r="M37" s="15">
        <f t="shared" si="3"/>
        <v>50</v>
      </c>
      <c r="N37" s="15">
        <f t="shared" si="4"/>
        <v>250</v>
      </c>
    </row>
    <row r="38" spans="1:14" ht="24.95" customHeight="1" x14ac:dyDescent="0.35">
      <c r="A38" s="23">
        <v>28</v>
      </c>
      <c r="B38" s="22" t="s">
        <v>48</v>
      </c>
      <c r="C38" s="23" t="s">
        <v>22</v>
      </c>
      <c r="D38" s="13">
        <v>70000</v>
      </c>
      <c r="E38" s="32" t="s">
        <v>81</v>
      </c>
      <c r="F38" s="35" t="s">
        <v>109</v>
      </c>
      <c r="G38" s="13" t="s">
        <v>83</v>
      </c>
      <c r="H38" s="14">
        <v>0.05</v>
      </c>
      <c r="I38" s="37">
        <v>0.25</v>
      </c>
      <c r="J38" s="15">
        <f t="shared" si="0"/>
        <v>1.2500000000000001E-2</v>
      </c>
      <c r="K38" s="15">
        <f t="shared" si="1"/>
        <v>6.25E-2</v>
      </c>
      <c r="L38" s="15">
        <f t="shared" si="2"/>
        <v>3500</v>
      </c>
      <c r="M38" s="15">
        <f t="shared" si="3"/>
        <v>875</v>
      </c>
      <c r="N38" s="15">
        <f t="shared" si="4"/>
        <v>4375</v>
      </c>
    </row>
    <row r="39" spans="1:14" ht="24.95" customHeight="1" x14ac:dyDescent="0.35">
      <c r="A39" s="23">
        <v>29</v>
      </c>
      <c r="B39" s="22" t="s">
        <v>49</v>
      </c>
      <c r="C39" s="23" t="s">
        <v>22</v>
      </c>
      <c r="D39" s="13">
        <v>50000</v>
      </c>
      <c r="E39" s="32" t="s">
        <v>81</v>
      </c>
      <c r="F39" s="35" t="s">
        <v>110</v>
      </c>
      <c r="G39" s="13" t="s">
        <v>83</v>
      </c>
      <c r="H39" s="14">
        <v>0.05</v>
      </c>
      <c r="I39" s="37">
        <v>0.25</v>
      </c>
      <c r="J39" s="15">
        <f t="shared" si="0"/>
        <v>1.2500000000000001E-2</v>
      </c>
      <c r="K39" s="15">
        <f t="shared" si="1"/>
        <v>6.25E-2</v>
      </c>
      <c r="L39" s="15">
        <f t="shared" si="2"/>
        <v>2500</v>
      </c>
      <c r="M39" s="15">
        <f t="shared" si="3"/>
        <v>625</v>
      </c>
      <c r="N39" s="15">
        <f t="shared" si="4"/>
        <v>3125</v>
      </c>
    </row>
    <row r="40" spans="1:14" ht="24.95" customHeight="1" x14ac:dyDescent="0.35">
      <c r="A40" s="23">
        <v>30</v>
      </c>
      <c r="B40" s="22" t="s">
        <v>50</v>
      </c>
      <c r="C40" s="23" t="s">
        <v>22</v>
      </c>
      <c r="D40" s="13">
        <v>26000</v>
      </c>
      <c r="E40" s="32" t="s">
        <v>81</v>
      </c>
      <c r="F40" s="35" t="s">
        <v>111</v>
      </c>
      <c r="G40" s="13" t="s">
        <v>83</v>
      </c>
      <c r="H40" s="14">
        <v>0.05</v>
      </c>
      <c r="I40" s="37">
        <v>0.25</v>
      </c>
      <c r="J40" s="15">
        <f t="shared" si="0"/>
        <v>1.2500000000000001E-2</v>
      </c>
      <c r="K40" s="15">
        <f t="shared" si="1"/>
        <v>6.25E-2</v>
      </c>
      <c r="L40" s="15">
        <f t="shared" si="2"/>
        <v>1300</v>
      </c>
      <c r="M40" s="15">
        <f t="shared" si="3"/>
        <v>325</v>
      </c>
      <c r="N40" s="15">
        <f t="shared" si="4"/>
        <v>1625</v>
      </c>
    </row>
    <row r="41" spans="1:14" ht="24.95" customHeight="1" x14ac:dyDescent="0.35">
      <c r="A41" s="23">
        <v>31</v>
      </c>
      <c r="B41" s="22" t="s">
        <v>51</v>
      </c>
      <c r="C41" s="23" t="s">
        <v>22</v>
      </c>
      <c r="D41" s="13">
        <v>70000</v>
      </c>
      <c r="E41" s="32" t="s">
        <v>81</v>
      </c>
      <c r="F41" s="35" t="s">
        <v>111</v>
      </c>
      <c r="G41" s="13" t="s">
        <v>83</v>
      </c>
      <c r="H41" s="14">
        <v>0.05</v>
      </c>
      <c r="I41" s="37">
        <v>0.25</v>
      </c>
      <c r="J41" s="15">
        <f t="shared" si="0"/>
        <v>1.2500000000000001E-2</v>
      </c>
      <c r="K41" s="15">
        <f t="shared" si="1"/>
        <v>6.25E-2</v>
      </c>
      <c r="L41" s="15">
        <f t="shared" si="2"/>
        <v>3500</v>
      </c>
      <c r="M41" s="15">
        <f t="shared" si="3"/>
        <v>875</v>
      </c>
      <c r="N41" s="15">
        <f t="shared" si="4"/>
        <v>4375</v>
      </c>
    </row>
    <row r="42" spans="1:14" ht="24.95" customHeight="1" x14ac:dyDescent="0.35">
      <c r="A42" s="23">
        <v>32</v>
      </c>
      <c r="B42" s="22" t="s">
        <v>52</v>
      </c>
      <c r="C42" s="23" t="s">
        <v>22</v>
      </c>
      <c r="D42" s="13">
        <v>3500</v>
      </c>
      <c r="E42" s="32" t="s">
        <v>81</v>
      </c>
      <c r="F42" s="35" t="s">
        <v>112</v>
      </c>
      <c r="G42" s="13" t="s">
        <v>83</v>
      </c>
      <c r="H42" s="14">
        <v>0.05</v>
      </c>
      <c r="I42" s="37">
        <v>0.25</v>
      </c>
      <c r="J42" s="15">
        <f t="shared" si="0"/>
        <v>1.2500000000000001E-2</v>
      </c>
      <c r="K42" s="15">
        <f t="shared" si="1"/>
        <v>6.25E-2</v>
      </c>
      <c r="L42" s="15">
        <f t="shared" si="2"/>
        <v>175</v>
      </c>
      <c r="M42" s="15">
        <f t="shared" si="3"/>
        <v>43.75</v>
      </c>
      <c r="N42" s="15">
        <f t="shared" si="4"/>
        <v>218.75</v>
      </c>
    </row>
    <row r="43" spans="1:14" ht="24.95" customHeight="1" x14ac:dyDescent="0.35">
      <c r="A43" s="23">
        <v>33</v>
      </c>
      <c r="B43" s="22" t="s">
        <v>53</v>
      </c>
      <c r="C43" s="23" t="s">
        <v>22</v>
      </c>
      <c r="D43" s="13">
        <v>28000</v>
      </c>
      <c r="E43" s="32" t="s">
        <v>81</v>
      </c>
      <c r="F43" s="35" t="s">
        <v>113</v>
      </c>
      <c r="G43" s="13" t="s">
        <v>83</v>
      </c>
      <c r="H43" s="14">
        <v>0.05</v>
      </c>
      <c r="I43" s="37">
        <v>0.25</v>
      </c>
      <c r="J43" s="15">
        <f t="shared" si="0"/>
        <v>1.2500000000000001E-2</v>
      </c>
      <c r="K43" s="15">
        <f t="shared" si="1"/>
        <v>6.25E-2</v>
      </c>
      <c r="L43" s="15">
        <f t="shared" si="2"/>
        <v>1400</v>
      </c>
      <c r="M43" s="15">
        <f t="shared" si="3"/>
        <v>350</v>
      </c>
      <c r="N43" s="15">
        <f t="shared" si="4"/>
        <v>1750</v>
      </c>
    </row>
    <row r="44" spans="1:14" ht="24.95" customHeight="1" x14ac:dyDescent="0.35">
      <c r="A44" s="23">
        <v>34</v>
      </c>
      <c r="B44" s="22" t="s">
        <v>54</v>
      </c>
      <c r="C44" s="23" t="s">
        <v>22</v>
      </c>
      <c r="D44" s="13">
        <v>40000</v>
      </c>
      <c r="E44" s="32" t="s">
        <v>81</v>
      </c>
      <c r="F44" s="35" t="s">
        <v>114</v>
      </c>
      <c r="G44" s="13" t="s">
        <v>83</v>
      </c>
      <c r="H44" s="14">
        <v>0.05</v>
      </c>
      <c r="I44" s="37">
        <v>0.25</v>
      </c>
      <c r="J44" s="15">
        <f t="shared" si="0"/>
        <v>1.2500000000000001E-2</v>
      </c>
      <c r="K44" s="15">
        <f t="shared" si="1"/>
        <v>6.25E-2</v>
      </c>
      <c r="L44" s="15">
        <f t="shared" si="2"/>
        <v>2000</v>
      </c>
      <c r="M44" s="15">
        <f t="shared" si="3"/>
        <v>500</v>
      </c>
      <c r="N44" s="15">
        <f t="shared" si="4"/>
        <v>2500</v>
      </c>
    </row>
    <row r="45" spans="1:14" ht="24.95" customHeight="1" x14ac:dyDescent="0.35">
      <c r="A45" s="23">
        <v>35</v>
      </c>
      <c r="B45" s="22" t="s">
        <v>55</v>
      </c>
      <c r="C45" s="23" t="s">
        <v>22</v>
      </c>
      <c r="D45" s="13">
        <v>250</v>
      </c>
      <c r="E45" s="32" t="s">
        <v>81</v>
      </c>
      <c r="F45" s="35" t="s">
        <v>115</v>
      </c>
      <c r="G45" s="13" t="s">
        <v>83</v>
      </c>
      <c r="H45" s="14">
        <v>0.05</v>
      </c>
      <c r="I45" s="37">
        <v>0.25</v>
      </c>
      <c r="J45" s="15">
        <f t="shared" si="0"/>
        <v>1.2500000000000001E-2</v>
      </c>
      <c r="K45" s="15">
        <f t="shared" si="1"/>
        <v>6.25E-2</v>
      </c>
      <c r="L45" s="15">
        <f t="shared" si="2"/>
        <v>12.5</v>
      </c>
      <c r="M45" s="15">
        <f t="shared" si="3"/>
        <v>3.125</v>
      </c>
      <c r="N45" s="15">
        <f t="shared" si="4"/>
        <v>15.625</v>
      </c>
    </row>
    <row r="46" spans="1:14" ht="24.95" customHeight="1" x14ac:dyDescent="0.35">
      <c r="A46" s="23">
        <v>36</v>
      </c>
      <c r="B46" s="22" t="s">
        <v>56</v>
      </c>
      <c r="C46" s="23" t="s">
        <v>22</v>
      </c>
      <c r="D46" s="13">
        <v>250</v>
      </c>
      <c r="E46" s="32" t="s">
        <v>81</v>
      </c>
      <c r="F46" s="35" t="s">
        <v>116</v>
      </c>
      <c r="G46" s="13" t="s">
        <v>83</v>
      </c>
      <c r="H46" s="14">
        <v>0.05</v>
      </c>
      <c r="I46" s="37">
        <v>0.25</v>
      </c>
      <c r="J46" s="15">
        <f t="shared" si="0"/>
        <v>1.2500000000000001E-2</v>
      </c>
      <c r="K46" s="15">
        <f t="shared" si="1"/>
        <v>6.25E-2</v>
      </c>
      <c r="L46" s="15">
        <f t="shared" si="2"/>
        <v>12.5</v>
      </c>
      <c r="M46" s="15">
        <f t="shared" si="3"/>
        <v>3.125</v>
      </c>
      <c r="N46" s="15">
        <f t="shared" si="4"/>
        <v>15.625</v>
      </c>
    </row>
    <row r="47" spans="1:14" ht="24.95" customHeight="1" x14ac:dyDescent="0.35">
      <c r="A47" s="23">
        <v>37</v>
      </c>
      <c r="B47" s="22" t="s">
        <v>57</v>
      </c>
      <c r="C47" s="23" t="s">
        <v>22</v>
      </c>
      <c r="D47" s="13">
        <v>1500</v>
      </c>
      <c r="E47" s="32" t="s">
        <v>81</v>
      </c>
      <c r="F47" s="35" t="s">
        <v>117</v>
      </c>
      <c r="G47" s="13" t="s">
        <v>83</v>
      </c>
      <c r="H47" s="14">
        <v>0.05</v>
      </c>
      <c r="I47" s="37">
        <v>0.25</v>
      </c>
      <c r="J47" s="15">
        <f t="shared" si="0"/>
        <v>1.2500000000000001E-2</v>
      </c>
      <c r="K47" s="15">
        <f t="shared" si="1"/>
        <v>6.25E-2</v>
      </c>
      <c r="L47" s="15">
        <f t="shared" si="2"/>
        <v>75</v>
      </c>
      <c r="M47" s="15">
        <f t="shared" si="3"/>
        <v>18.75</v>
      </c>
      <c r="N47" s="15">
        <f t="shared" si="4"/>
        <v>93.75</v>
      </c>
    </row>
    <row r="48" spans="1:14" ht="24.95" customHeight="1" x14ac:dyDescent="0.35">
      <c r="A48" s="23">
        <v>38</v>
      </c>
      <c r="B48" s="22" t="s">
        <v>58</v>
      </c>
      <c r="C48" s="23" t="s">
        <v>22</v>
      </c>
      <c r="D48" s="13">
        <v>30000</v>
      </c>
      <c r="E48" s="32" t="s">
        <v>81</v>
      </c>
      <c r="F48" s="35" t="s">
        <v>118</v>
      </c>
      <c r="G48" s="13" t="s">
        <v>83</v>
      </c>
      <c r="H48" s="14">
        <v>0.05</v>
      </c>
      <c r="I48" s="37">
        <v>0.25</v>
      </c>
      <c r="J48" s="15">
        <f t="shared" si="0"/>
        <v>1.2500000000000001E-2</v>
      </c>
      <c r="K48" s="15">
        <f t="shared" si="1"/>
        <v>6.25E-2</v>
      </c>
      <c r="L48" s="15">
        <f t="shared" si="2"/>
        <v>1500</v>
      </c>
      <c r="M48" s="15">
        <f t="shared" si="3"/>
        <v>375</v>
      </c>
      <c r="N48" s="15">
        <f t="shared" si="4"/>
        <v>1875</v>
      </c>
    </row>
    <row r="49" spans="1:14" ht="24.95" customHeight="1" x14ac:dyDescent="0.35">
      <c r="A49" s="23">
        <v>39</v>
      </c>
      <c r="B49" s="22" t="s">
        <v>59</v>
      </c>
      <c r="C49" s="23" t="s">
        <v>22</v>
      </c>
      <c r="D49" s="13">
        <v>1000</v>
      </c>
      <c r="E49" s="32" t="s">
        <v>81</v>
      </c>
      <c r="F49" s="35" t="s">
        <v>119</v>
      </c>
      <c r="G49" s="13" t="s">
        <v>83</v>
      </c>
      <c r="H49" s="14">
        <v>0.05</v>
      </c>
      <c r="I49" s="37">
        <v>0.25</v>
      </c>
      <c r="J49" s="15">
        <f t="shared" si="0"/>
        <v>1.2500000000000001E-2</v>
      </c>
      <c r="K49" s="15">
        <f t="shared" si="1"/>
        <v>6.25E-2</v>
      </c>
      <c r="L49" s="15">
        <f t="shared" si="2"/>
        <v>50</v>
      </c>
      <c r="M49" s="15">
        <f t="shared" si="3"/>
        <v>12.5</v>
      </c>
      <c r="N49" s="15">
        <f t="shared" si="4"/>
        <v>62.5</v>
      </c>
    </row>
    <row r="50" spans="1:14" ht="24.95" customHeight="1" x14ac:dyDescent="0.35">
      <c r="A50" s="23">
        <v>40</v>
      </c>
      <c r="B50" s="22" t="s">
        <v>60</v>
      </c>
      <c r="C50" s="23" t="s">
        <v>22</v>
      </c>
      <c r="D50" s="13">
        <v>2500</v>
      </c>
      <c r="E50" s="32" t="s">
        <v>81</v>
      </c>
      <c r="F50" s="35" t="s">
        <v>120</v>
      </c>
      <c r="G50" s="13" t="s">
        <v>83</v>
      </c>
      <c r="H50" s="14">
        <v>0.05</v>
      </c>
      <c r="I50" s="37">
        <v>0.25</v>
      </c>
      <c r="J50" s="15">
        <f t="shared" si="0"/>
        <v>1.2500000000000001E-2</v>
      </c>
      <c r="K50" s="15">
        <f t="shared" si="1"/>
        <v>6.25E-2</v>
      </c>
      <c r="L50" s="15">
        <f t="shared" si="2"/>
        <v>125</v>
      </c>
      <c r="M50" s="15">
        <f t="shared" si="3"/>
        <v>31.25</v>
      </c>
      <c r="N50" s="15">
        <f t="shared" si="4"/>
        <v>156.25</v>
      </c>
    </row>
    <row r="51" spans="1:14" ht="24.95" customHeight="1" x14ac:dyDescent="0.35">
      <c r="A51" s="23">
        <v>41</v>
      </c>
      <c r="B51" s="22" t="s">
        <v>61</v>
      </c>
      <c r="C51" s="23" t="s">
        <v>22</v>
      </c>
      <c r="D51" s="13">
        <v>2500</v>
      </c>
      <c r="E51" s="32" t="s">
        <v>81</v>
      </c>
      <c r="F51" s="35" t="s">
        <v>121</v>
      </c>
      <c r="G51" s="13" t="s">
        <v>83</v>
      </c>
      <c r="H51" s="14">
        <v>0.05</v>
      </c>
      <c r="I51" s="37">
        <v>0.25</v>
      </c>
      <c r="J51" s="15">
        <f t="shared" si="0"/>
        <v>1.2500000000000001E-2</v>
      </c>
      <c r="K51" s="15">
        <f t="shared" si="1"/>
        <v>6.25E-2</v>
      </c>
      <c r="L51" s="15">
        <f t="shared" si="2"/>
        <v>125</v>
      </c>
      <c r="M51" s="15">
        <f t="shared" si="3"/>
        <v>31.25</v>
      </c>
      <c r="N51" s="15">
        <f t="shared" si="4"/>
        <v>156.25</v>
      </c>
    </row>
    <row r="52" spans="1:14" ht="24.95" customHeight="1" x14ac:dyDescent="0.35">
      <c r="A52" s="23">
        <v>42</v>
      </c>
      <c r="B52" s="22" t="s">
        <v>62</v>
      </c>
      <c r="C52" s="23" t="s">
        <v>22</v>
      </c>
      <c r="D52" s="13">
        <v>58000</v>
      </c>
      <c r="E52" s="32" t="s">
        <v>81</v>
      </c>
      <c r="F52" s="35" t="s">
        <v>122</v>
      </c>
      <c r="G52" s="13" t="s">
        <v>83</v>
      </c>
      <c r="H52" s="14">
        <v>0.05</v>
      </c>
      <c r="I52" s="37">
        <v>0.25</v>
      </c>
      <c r="J52" s="15">
        <f t="shared" si="0"/>
        <v>1.2500000000000001E-2</v>
      </c>
      <c r="K52" s="15">
        <f t="shared" si="1"/>
        <v>6.25E-2</v>
      </c>
      <c r="L52" s="15">
        <f t="shared" si="2"/>
        <v>2900</v>
      </c>
      <c r="M52" s="15">
        <f t="shared" si="3"/>
        <v>725</v>
      </c>
      <c r="N52" s="15">
        <f t="shared" si="4"/>
        <v>3625</v>
      </c>
    </row>
    <row r="53" spans="1:14" ht="24.95" customHeight="1" x14ac:dyDescent="0.35">
      <c r="A53" s="23">
        <v>43</v>
      </c>
      <c r="B53" s="22" t="s">
        <v>63</v>
      </c>
      <c r="C53" s="23" t="s">
        <v>22</v>
      </c>
      <c r="D53" s="13">
        <v>30000</v>
      </c>
      <c r="E53" s="32" t="s">
        <v>81</v>
      </c>
      <c r="F53" s="35" t="s">
        <v>123</v>
      </c>
      <c r="G53" s="13" t="s">
        <v>83</v>
      </c>
      <c r="H53" s="14">
        <v>0.05</v>
      </c>
      <c r="I53" s="37">
        <v>0.25</v>
      </c>
      <c r="J53" s="15">
        <f t="shared" si="0"/>
        <v>1.2500000000000001E-2</v>
      </c>
      <c r="K53" s="15">
        <f t="shared" si="1"/>
        <v>6.25E-2</v>
      </c>
      <c r="L53" s="15">
        <f t="shared" si="2"/>
        <v>1500</v>
      </c>
      <c r="M53" s="15">
        <f t="shared" si="3"/>
        <v>375</v>
      </c>
      <c r="N53" s="15">
        <f t="shared" si="4"/>
        <v>1875</v>
      </c>
    </row>
    <row r="54" spans="1:14" ht="24.95" customHeight="1" x14ac:dyDescent="0.35">
      <c r="A54" s="23">
        <v>44</v>
      </c>
      <c r="B54" s="22" t="s">
        <v>64</v>
      </c>
      <c r="C54" s="23" t="s">
        <v>22</v>
      </c>
      <c r="D54" s="13">
        <v>12000</v>
      </c>
      <c r="E54" s="32" t="s">
        <v>81</v>
      </c>
      <c r="F54" s="35" t="s">
        <v>124</v>
      </c>
      <c r="G54" s="13" t="s">
        <v>83</v>
      </c>
      <c r="H54" s="14">
        <v>0.05</v>
      </c>
      <c r="I54" s="37">
        <v>0.25</v>
      </c>
      <c r="J54" s="15">
        <f t="shared" si="0"/>
        <v>1.2500000000000001E-2</v>
      </c>
      <c r="K54" s="15">
        <f t="shared" si="1"/>
        <v>6.25E-2</v>
      </c>
      <c r="L54" s="15">
        <f t="shared" si="2"/>
        <v>600</v>
      </c>
      <c r="M54" s="15">
        <f t="shared" si="3"/>
        <v>150</v>
      </c>
      <c r="N54" s="15">
        <f t="shared" si="4"/>
        <v>750</v>
      </c>
    </row>
    <row r="55" spans="1:14" ht="24.95" customHeight="1" x14ac:dyDescent="0.35">
      <c r="A55" s="23">
        <v>45</v>
      </c>
      <c r="B55" s="22" t="s">
        <v>65</v>
      </c>
      <c r="C55" s="23" t="s">
        <v>22</v>
      </c>
      <c r="D55" s="13">
        <v>12000</v>
      </c>
      <c r="E55" s="32" t="s">
        <v>81</v>
      </c>
      <c r="F55" s="36" t="s">
        <v>125</v>
      </c>
      <c r="G55" s="13" t="s">
        <v>83</v>
      </c>
      <c r="H55" s="14">
        <v>0.05</v>
      </c>
      <c r="I55" s="37">
        <v>0.25</v>
      </c>
      <c r="J55" s="15">
        <f t="shared" si="0"/>
        <v>1.2500000000000001E-2</v>
      </c>
      <c r="K55" s="15">
        <f t="shared" si="1"/>
        <v>6.25E-2</v>
      </c>
      <c r="L55" s="15">
        <f t="shared" si="2"/>
        <v>600</v>
      </c>
      <c r="M55" s="15">
        <f t="shared" si="3"/>
        <v>150</v>
      </c>
      <c r="N55" s="15">
        <f t="shared" si="4"/>
        <v>750</v>
      </c>
    </row>
    <row r="56" spans="1:14" ht="24.95" customHeight="1" x14ac:dyDescent="0.35">
      <c r="A56" s="23">
        <v>46</v>
      </c>
      <c r="B56" s="22" t="s">
        <v>66</v>
      </c>
      <c r="C56" s="23" t="s">
        <v>22</v>
      </c>
      <c r="D56" s="13">
        <v>6600</v>
      </c>
      <c r="E56" s="32" t="s">
        <v>81</v>
      </c>
      <c r="F56" s="32" t="s">
        <v>126</v>
      </c>
      <c r="G56" s="13" t="s">
        <v>83</v>
      </c>
      <c r="H56" s="14">
        <v>0.05</v>
      </c>
      <c r="I56" s="37">
        <v>0.25</v>
      </c>
      <c r="J56" s="15">
        <f t="shared" si="0"/>
        <v>1.2500000000000001E-2</v>
      </c>
      <c r="K56" s="15">
        <f t="shared" si="1"/>
        <v>6.25E-2</v>
      </c>
      <c r="L56" s="15">
        <f t="shared" si="2"/>
        <v>330</v>
      </c>
      <c r="M56" s="15">
        <f t="shared" si="3"/>
        <v>82.5</v>
      </c>
      <c r="N56" s="15">
        <f t="shared" si="4"/>
        <v>412.5</v>
      </c>
    </row>
    <row r="57" spans="1:14" ht="24.95" customHeight="1" x14ac:dyDescent="0.35">
      <c r="A57" s="23">
        <v>47</v>
      </c>
      <c r="B57" s="22" t="s">
        <v>67</v>
      </c>
      <c r="C57" s="23" t="s">
        <v>22</v>
      </c>
      <c r="D57" s="13">
        <v>1500</v>
      </c>
      <c r="E57" s="32" t="s">
        <v>81</v>
      </c>
      <c r="F57" s="34" t="s">
        <v>90</v>
      </c>
      <c r="G57" s="13" t="s">
        <v>83</v>
      </c>
      <c r="H57" s="14">
        <v>0.05</v>
      </c>
      <c r="I57" s="37">
        <v>0.25</v>
      </c>
      <c r="J57" s="15">
        <f t="shared" si="0"/>
        <v>1.2500000000000001E-2</v>
      </c>
      <c r="K57" s="15">
        <f t="shared" si="1"/>
        <v>6.25E-2</v>
      </c>
      <c r="L57" s="15">
        <f t="shared" si="2"/>
        <v>75</v>
      </c>
      <c r="M57" s="15">
        <f t="shared" si="3"/>
        <v>18.75</v>
      </c>
      <c r="N57" s="15">
        <f t="shared" si="4"/>
        <v>93.75</v>
      </c>
    </row>
    <row r="58" spans="1:14" ht="30" x14ac:dyDescent="0.35">
      <c r="A58" s="23">
        <v>48</v>
      </c>
      <c r="B58" s="22" t="s">
        <v>68</v>
      </c>
      <c r="C58" s="23" t="s">
        <v>69</v>
      </c>
      <c r="D58" s="13">
        <v>10</v>
      </c>
      <c r="E58" s="31" t="s">
        <v>127</v>
      </c>
      <c r="F58" s="32">
        <v>98008</v>
      </c>
      <c r="G58" s="31" t="s">
        <v>128</v>
      </c>
      <c r="H58" s="14">
        <v>74.63</v>
      </c>
      <c r="I58" s="37">
        <v>0.25</v>
      </c>
      <c r="J58" s="15">
        <f t="shared" si="0"/>
        <v>18.657499999999999</v>
      </c>
      <c r="K58" s="15">
        <f t="shared" si="1"/>
        <v>93.287499999999994</v>
      </c>
      <c r="L58" s="15">
        <f t="shared" si="2"/>
        <v>746.3</v>
      </c>
      <c r="M58" s="15">
        <f t="shared" si="3"/>
        <v>186.57499999999999</v>
      </c>
      <c r="N58" s="15">
        <f t="shared" si="4"/>
        <v>932.875</v>
      </c>
    </row>
    <row r="59" spans="1:14" ht="30" x14ac:dyDescent="0.35">
      <c r="A59" s="23">
        <v>49</v>
      </c>
      <c r="B59" s="22" t="s">
        <v>70</v>
      </c>
      <c r="C59" s="23" t="s">
        <v>22</v>
      </c>
      <c r="D59" s="13">
        <v>2250</v>
      </c>
      <c r="E59" s="31" t="s">
        <v>79</v>
      </c>
      <c r="F59" s="32">
        <v>9209</v>
      </c>
      <c r="G59" s="13" t="s">
        <v>83</v>
      </c>
      <c r="H59" s="14">
        <v>0.05</v>
      </c>
      <c r="I59" s="37">
        <v>0.25</v>
      </c>
      <c r="J59" s="15">
        <f t="shared" si="0"/>
        <v>1.2500000000000001E-2</v>
      </c>
      <c r="K59" s="15">
        <f t="shared" si="1"/>
        <v>6.25E-2</v>
      </c>
      <c r="L59" s="15">
        <f t="shared" si="2"/>
        <v>112.5</v>
      </c>
      <c r="M59" s="15">
        <f t="shared" si="3"/>
        <v>28.125</v>
      </c>
      <c r="N59" s="15">
        <f t="shared" si="4"/>
        <v>140.625</v>
      </c>
    </row>
    <row r="60" spans="1:14" ht="30" x14ac:dyDescent="0.35">
      <c r="A60" s="23">
        <v>50</v>
      </c>
      <c r="B60" s="22" t="s">
        <v>71</v>
      </c>
      <c r="C60" s="23" t="s">
        <v>22</v>
      </c>
      <c r="D60" s="13">
        <v>8000</v>
      </c>
      <c r="E60" s="31" t="s">
        <v>79</v>
      </c>
      <c r="F60" s="32">
        <v>9253</v>
      </c>
      <c r="G60" s="13" t="s">
        <v>83</v>
      </c>
      <c r="H60" s="14">
        <v>0.05</v>
      </c>
      <c r="I60" s="37">
        <v>0.25</v>
      </c>
      <c r="J60" s="15">
        <f t="shared" si="0"/>
        <v>1.2500000000000001E-2</v>
      </c>
      <c r="K60" s="15">
        <f t="shared" si="1"/>
        <v>6.25E-2</v>
      </c>
      <c r="L60" s="15">
        <f t="shared" si="2"/>
        <v>400</v>
      </c>
      <c r="M60" s="15">
        <f t="shared" si="3"/>
        <v>100</v>
      </c>
      <c r="N60" s="15">
        <f t="shared" si="4"/>
        <v>500</v>
      </c>
    </row>
    <row r="61" spans="1:14" ht="24.95" customHeight="1" x14ac:dyDescent="0.35">
      <c r="A61" s="23">
        <v>51</v>
      </c>
      <c r="B61" s="24" t="s">
        <v>72</v>
      </c>
      <c r="C61" s="25" t="s">
        <v>22</v>
      </c>
      <c r="D61" s="13">
        <v>125</v>
      </c>
      <c r="E61" s="32" t="s">
        <v>81</v>
      </c>
      <c r="F61" s="34" t="s">
        <v>82</v>
      </c>
      <c r="G61" s="13" t="s">
        <v>83</v>
      </c>
      <c r="H61" s="14">
        <v>0.05</v>
      </c>
      <c r="I61" s="37">
        <v>0.25</v>
      </c>
      <c r="J61" s="15">
        <f t="shared" si="0"/>
        <v>1.2500000000000001E-2</v>
      </c>
      <c r="K61" s="15">
        <f t="shared" si="1"/>
        <v>6.25E-2</v>
      </c>
      <c r="L61" s="15">
        <f t="shared" si="2"/>
        <v>6.25</v>
      </c>
      <c r="M61" s="15">
        <f t="shared" si="3"/>
        <v>1.5625</v>
      </c>
      <c r="N61" s="15">
        <f t="shared" si="4"/>
        <v>7.8125</v>
      </c>
    </row>
    <row r="62" spans="1:14" ht="24.95" customHeight="1" x14ac:dyDescent="0.35">
      <c r="A62" s="16"/>
      <c r="B62" s="27" t="s">
        <v>73</v>
      </c>
      <c r="C62" s="28"/>
      <c r="D62" s="28"/>
      <c r="E62" s="28"/>
      <c r="F62" s="28"/>
      <c r="G62" s="28"/>
      <c r="H62" s="28"/>
      <c r="I62" s="28"/>
      <c r="J62" s="28"/>
      <c r="K62" s="28"/>
      <c r="L62" s="29"/>
      <c r="M62" s="38">
        <f>SUM(L11:L61)</f>
        <v>67345.05</v>
      </c>
      <c r="N62" s="30"/>
    </row>
    <row r="63" spans="1:14" ht="24.95" customHeight="1" x14ac:dyDescent="0.35">
      <c r="A63" s="16"/>
      <c r="B63" s="27" t="s">
        <v>74</v>
      </c>
      <c r="C63" s="28"/>
      <c r="D63" s="28"/>
      <c r="E63" s="28"/>
      <c r="F63" s="28"/>
      <c r="G63" s="28"/>
      <c r="H63" s="28"/>
      <c r="I63" s="28"/>
      <c r="J63" s="28"/>
      <c r="K63" s="28"/>
      <c r="L63" s="29"/>
      <c r="M63" s="38">
        <f>SUM(N11:N61)</f>
        <v>84181.3125</v>
      </c>
      <c r="N63" s="30"/>
    </row>
  </sheetData>
  <protectedRanges>
    <protectedRange sqref="F9" name="Range1_2_2_1"/>
  </protectedRanges>
  <mergeCells count="5">
    <mergeCell ref="A6:N6"/>
    <mergeCell ref="B62:L62"/>
    <mergeCell ref="M62:N62"/>
    <mergeCell ref="B63:L63"/>
    <mergeCell ref="M63:N63"/>
  </mergeCells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Grupa 2</vt:lpstr>
      <vt:lpstr>'TROŠKOVNIK Grupa 2'!Podrucje_ispisa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Kristijana Kris</dc:creator>
  <cp:lastModifiedBy>Info Bomi-Lab</cp:lastModifiedBy>
  <cp:lastPrinted>2023-09-20T12:09:30Z</cp:lastPrinted>
  <dcterms:created xsi:type="dcterms:W3CDTF">2023-06-27T17:34:04Z</dcterms:created>
  <dcterms:modified xsi:type="dcterms:W3CDTF">2023-09-20T12:24:43Z</dcterms:modified>
</cp:coreProperties>
</file>