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i\TENDERI 2023\OBJEDINJENA - ZAJEDNICKA NABAVA\MIKROBIOLOGIJA\HZJZ\Troškovnici_izmjena najnovije\Troškovnik - Grupa 27\"/>
    </mc:Choice>
  </mc:AlternateContent>
  <xr:revisionPtr revIDLastSave="0" documentId="13_ncr:1_{20EE8812-9F3A-47B0-A550-6C423870F63C}" xr6:coauthVersionLast="47" xr6:coauthVersionMax="47" xr10:uidLastSave="{00000000-0000-0000-0000-000000000000}"/>
  <bookViews>
    <workbookView xWindow="-108" yWindow="-108" windowWidth="23256" windowHeight="12720" xr2:uid="{E7672022-0DDF-444A-A0BF-4348DF8719BA}"/>
  </bookViews>
  <sheets>
    <sheet name="TROŠKOVNIK Grupa 27" sheetId="1" r:id="rId1"/>
  </sheets>
  <definedNames>
    <definedName name="_xlnm.Print_Area" localSheetId="0">'TROŠKOVNIK Grupa 27'!$A$2:$N$48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7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11" i="1"/>
</calcChain>
</file>

<file path=xl/sharedStrings.xml><?xml version="1.0" encoding="utf-8"?>
<sst xmlns="http://schemas.openxmlformats.org/spreadsheetml/2006/main" count="173" uniqueCount="71">
  <si>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</si>
  <si>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</si>
  <si>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</si>
  <si>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</si>
  <si>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</si>
  <si>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</si>
  <si>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</si>
  <si>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</si>
  <si>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</si>
  <si>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</si>
  <si>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</si>
  <si>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</si>
  <si>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</si>
  <si>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</si>
  <si>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</si>
  <si>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</si>
  <si>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</si>
  <si>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</si>
  <si>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</si>
  <si>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Thermal printer paper 110 mm; Vidas - PRINTER TERM.PAPIR, a 5 kom </t>
  </si>
  <si>
    <t>pak</t>
  </si>
  <si>
    <t>test</t>
  </si>
  <si>
    <t>UKUPNO ZA GRUPU PREDMETA NABAVE 27 BROJKAMA BEZ PDV-a:</t>
  </si>
  <si>
    <t>UKUPNO ZA GRUPU PREDMETA NABAVE 27 BROJKAMA S PDV-om:</t>
  </si>
  <si>
    <t>12=4*8</t>
  </si>
  <si>
    <t>14=12+13</t>
  </si>
  <si>
    <t>Napomena:</t>
  </si>
  <si>
    <t xml:space="preserve"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 instalacije, redovnog održavanja uređaja, rezervnih djelova u slučaju kvara opreme i educiranja osoblja. Uređaj mora imati mogućnosti povezivanja s laboratorijskim informacijskim sustavom, a troškove povezivanja uređaja snosi Ponuditelj. Nakon instalacije uređaja, Ponuditelj je dužan osigurati kratke upute za korištenje uređaja na hrvatskom jeziku. Ponuditelj je dužan u što kraćem roku, a najkasnije unutar 24 sata od zaprimljene pismene obavijesti, intervenirati na eventualne kvarove opreme. 7) Također u dodatne zahtjeve pišemo obavezno priložiti: 
a) Certifikate proizvođača o kvaliteti.   
b) Specifikacije proizvođača za materijale koji se nude.  
c) Isporučeni materijali moraju imati najduži mogući rok uporabe, a najmanje 6 mjeseci.  
d) Uz svaku pošiljku obvezno je priložiti lot certifikat.
</t>
  </si>
  <si>
    <t> </t>
  </si>
  <si>
    <t>Cijena testa mora obuhvaćati sve potrebne materijale: kalibratore, kontrole, druge radne otopine, nastavke, potrošni materijal i sl.</t>
  </si>
  <si>
    <t xml:space="preserve">Toxoplasma gondii IgG; </t>
  </si>
  <si>
    <t>Toxoplasma gondii IgM;</t>
  </si>
  <si>
    <t xml:space="preserve">Toxoplasma gondii IgG aviditet; </t>
  </si>
  <si>
    <t>QCV (Quality Control test);</t>
  </si>
  <si>
    <t xml:space="preserve">anti-HEV IgG </t>
  </si>
  <si>
    <t xml:space="preserve">anti-HEV IgM </t>
  </si>
  <si>
    <t xml:space="preserve"> Covid-19 IgM</t>
  </si>
  <si>
    <t xml:space="preserve"> Covid-19 IgG</t>
  </si>
  <si>
    <t xml:space="preserve"> anti HBs Ag Ultra </t>
  </si>
  <si>
    <t xml:space="preserve"> anti-HBsT Quick </t>
  </si>
  <si>
    <t xml:space="preserve"> anti HBc II Total  </t>
  </si>
  <si>
    <t xml:space="preserve"> HBc IgM</t>
  </si>
  <si>
    <t xml:space="preserve">Anti HAV Total </t>
  </si>
  <si>
    <t xml:space="preserve">Anti HAV IgM </t>
  </si>
  <si>
    <t xml:space="preserve"> HBe/Anti-HBe </t>
  </si>
  <si>
    <t xml:space="preserve"> anti-HCV</t>
  </si>
  <si>
    <t>Clostridium difficile toxin A / B</t>
  </si>
  <si>
    <t xml:space="preserve"> Clostridium difficile GDH</t>
  </si>
  <si>
    <t>Anti CMV IgG</t>
  </si>
  <si>
    <t>CMV IgG Aviditet</t>
  </si>
  <si>
    <t>Anti CMV IgM</t>
  </si>
  <si>
    <t>Lyme IgM</t>
  </si>
  <si>
    <t>Lyme IgG</t>
  </si>
  <si>
    <t>Anti-Rubella IgG</t>
  </si>
  <si>
    <t>Anti-Rubella IgM</t>
  </si>
  <si>
    <t>Anti  EBV VCA/EA IgG</t>
  </si>
  <si>
    <t>Anti EBV VCA  IgM</t>
  </si>
  <si>
    <t>Anti EBV EBNA   IgG</t>
  </si>
  <si>
    <t xml:space="preserve"> Measles IgG</t>
  </si>
  <si>
    <t>HBs Ag ULTRA Conf</t>
  </si>
  <si>
    <t xml:space="preserve"> HIV Ag/At Duo Ultra </t>
  </si>
  <si>
    <t xml:space="preserve"> HIV P24 II</t>
  </si>
  <si>
    <t xml:space="preserve"> Varicella Zoster IgG</t>
  </si>
  <si>
    <t xml:space="preserve"> H.pylori IgG</t>
  </si>
  <si>
    <t>HIV p24 Ag - neutralizacijski test</t>
  </si>
  <si>
    <t>TROŠKOVNIK - Grupa 27: Reagensi, testovi i potrošni materijal za aparat  Vidas</t>
  </si>
  <si>
    <r>
      <t>GRUPA PREDMETA NABAVE 27: Reagensi, testovi i potrošni materijal za aparat Vidas</t>
    </r>
    <r>
      <rPr>
        <sz val="11"/>
        <rFont val="Calibri"/>
        <family val="2"/>
        <scheme val="minor"/>
      </rPr>
      <t/>
    </r>
  </si>
  <si>
    <t>bioMérieux, Francuska</t>
  </si>
  <si>
    <t>5 rola</t>
  </si>
  <si>
    <t>60 testova</t>
  </si>
  <si>
    <t>30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</si>
</sst>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48</xdr:row>
      <xdr:rowOff>0</xdr:rowOff>
    </xdr:from>
    <xdr:to>
      <xdr:col>1</xdr:col>
      <xdr:colOff>1409700</xdr:colOff>
      <xdr:row>49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D99C06E-DDB1-4408-8247-8E1E7ABF4E94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4634BB8-38C0-4FCF-8990-7429CAA29CEB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CCB0F0B-D625-40CD-8CBC-A3AB3E9D962B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D53D8A0-630F-41C7-9E34-92EA13B5DDAE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4303AF9-BDB2-4CE0-B3D2-A633147334F3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52AD06D-8D8A-4688-BF9B-00166338DED5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E9047B8-DA75-425B-B735-D6B85F6F6DBB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9D66369-C729-47F2-95FC-3D75226C7283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9DE27CC-262F-44A6-AA5B-EA81F29E57B3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7985BEA-CA37-4C3D-98CE-D8A2BAA32877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E4FA568-9609-447C-B2A1-AAF9DF5EF8EF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790D5AF-A2DF-4762-B3FA-D8D460EE0092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3DC073D-49BB-4E3D-9864-F44AA2601F82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239AD06-3B8C-44DF-934A-A745C2F829D6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2746D44-579A-48C2-93EA-87C6431D0846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BFDFBC99-791B-4C8E-806D-5527FCF4432B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4C38428-D049-4156-85FC-65B17A6735DC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48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1A470F6-4BBA-4ADE-B5D7-4D88E0333C53}"/>
            </a:ext>
          </a:extLst>
        </xdr:cNvPr>
        <xdr:cNvSpPr txBox="1">
          <a:spLocks noChangeArrowheads="1"/>
        </xdr:cNvSpPr>
      </xdr:nvSpPr>
      <xdr:spPr bwMode="auto">
        <a:xfrm>
          <a:off x="1914525" y="31518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7145-BF30-4570-95ED-C5095243D35D}">
  <sheetPr>
    <tabColor rgb="FF00B0F0"/>
  </sheetPr>
  <dimension ref="A2:N53"/>
  <sheetViews>
    <sheetView tabSelected="1" zoomScale="106" zoomScaleNormal="106" zoomScaleSheetLayoutView="50" workbookViewId="0">
      <selection activeCell="B52" sqref="B52"/>
    </sheetView>
  </sheetViews>
  <sheetFormatPr defaultColWidth="9.109375" defaultRowHeight="14.4" x14ac:dyDescent="0.3"/>
  <cols>
    <col min="1" max="1" width="8.6640625" style="1" customWidth="1"/>
    <col min="2" max="2" width="70.6640625" style="19" customWidth="1"/>
    <col min="3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">
      <c r="A6" s="31" t="s">
        <v>65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3">
      <c r="A7" s="7"/>
      <c r="B7" s="8"/>
      <c r="C7" s="7"/>
      <c r="D7" s="7"/>
      <c r="E7" s="7"/>
      <c r="F7" s="7"/>
      <c r="G7" s="7"/>
    </row>
    <row r="8" spans="1:14" ht="80.099999999999994" customHeight="1" x14ac:dyDescent="0.3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24" customFormat="1" ht="9.9" customHeight="1" x14ac:dyDescent="0.35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24</v>
      </c>
      <c r="M9" s="20">
        <v>13</v>
      </c>
      <c r="N9" s="20" t="s">
        <v>25</v>
      </c>
    </row>
    <row r="10" spans="1:14" ht="49.5" customHeight="1" x14ac:dyDescent="0.3">
      <c r="A10" s="10"/>
      <c r="B10" s="11" t="s">
        <v>66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30" customHeight="1" x14ac:dyDescent="0.3">
      <c r="A11" s="25">
        <v>1</v>
      </c>
      <c r="B11" s="27" t="s">
        <v>19</v>
      </c>
      <c r="C11" s="12" t="s">
        <v>20</v>
      </c>
      <c r="D11" s="13">
        <v>64</v>
      </c>
      <c r="E11" s="36" t="s">
        <v>67</v>
      </c>
      <c r="F11" s="13">
        <v>99091</v>
      </c>
      <c r="G11" s="13" t="s">
        <v>68</v>
      </c>
      <c r="H11" s="37">
        <v>46</v>
      </c>
      <c r="I11" s="38">
        <v>0.25</v>
      </c>
      <c r="J11" s="14">
        <f>H11*0.25</f>
        <v>11.5</v>
      </c>
      <c r="K11" s="14">
        <f>H11+J11</f>
        <v>57.5</v>
      </c>
      <c r="L11" s="14">
        <f>D11*H11</f>
        <v>2944</v>
      </c>
      <c r="M11" s="14">
        <f>L11*0.25</f>
        <v>736</v>
      </c>
      <c r="N11" s="14">
        <f>L11+M11</f>
        <v>3680</v>
      </c>
    </row>
    <row r="12" spans="1:14" s="4" customFormat="1" ht="30" customHeight="1" x14ac:dyDescent="0.3">
      <c r="A12" s="25">
        <v>2</v>
      </c>
      <c r="B12" s="15" t="s">
        <v>30</v>
      </c>
      <c r="C12" s="12" t="s">
        <v>21</v>
      </c>
      <c r="D12" s="13">
        <v>11140</v>
      </c>
      <c r="E12" s="36" t="s">
        <v>67</v>
      </c>
      <c r="F12" s="13">
        <v>30210</v>
      </c>
      <c r="G12" s="13" t="s">
        <v>69</v>
      </c>
      <c r="H12" s="37">
        <v>4.8</v>
      </c>
      <c r="I12" s="38">
        <v>0.25</v>
      </c>
      <c r="J12" s="14">
        <f t="shared" ref="J12:J46" si="0">H12*0.25</f>
        <v>1.2</v>
      </c>
      <c r="K12" s="14">
        <f t="shared" ref="K12:K46" si="1">H12+J12</f>
        <v>6</v>
      </c>
      <c r="L12" s="14">
        <f t="shared" ref="L12:L46" si="2">D12*H12</f>
        <v>53472</v>
      </c>
      <c r="M12" s="14">
        <f t="shared" ref="M12:M46" si="3">L12*0.25</f>
        <v>13368</v>
      </c>
      <c r="N12" s="14">
        <f t="shared" ref="N12:N46" si="4">L12+M12</f>
        <v>66840</v>
      </c>
    </row>
    <row r="13" spans="1:14" s="4" customFormat="1" ht="30" customHeight="1" x14ac:dyDescent="0.3">
      <c r="A13" s="25">
        <v>3</v>
      </c>
      <c r="B13" s="15" t="s">
        <v>31</v>
      </c>
      <c r="C13" s="12" t="s">
        <v>21</v>
      </c>
      <c r="D13" s="13">
        <v>11080</v>
      </c>
      <c r="E13" s="36" t="s">
        <v>67</v>
      </c>
      <c r="F13" s="13">
        <v>30202</v>
      </c>
      <c r="G13" s="13" t="s">
        <v>69</v>
      </c>
      <c r="H13" s="37">
        <v>4.8</v>
      </c>
      <c r="I13" s="38">
        <v>0.25</v>
      </c>
      <c r="J13" s="14">
        <f t="shared" si="0"/>
        <v>1.2</v>
      </c>
      <c r="K13" s="14">
        <f t="shared" si="1"/>
        <v>6</v>
      </c>
      <c r="L13" s="14">
        <f t="shared" si="2"/>
        <v>53184</v>
      </c>
      <c r="M13" s="14">
        <f t="shared" si="3"/>
        <v>13296</v>
      </c>
      <c r="N13" s="14">
        <f t="shared" si="4"/>
        <v>66480</v>
      </c>
    </row>
    <row r="14" spans="1:14" s="4" customFormat="1" ht="30" customHeight="1" x14ac:dyDescent="0.3">
      <c r="A14" s="25">
        <v>4</v>
      </c>
      <c r="B14" s="15" t="s">
        <v>32</v>
      </c>
      <c r="C14" s="12" t="s">
        <v>21</v>
      </c>
      <c r="D14" s="13">
        <v>319</v>
      </c>
      <c r="E14" s="36" t="s">
        <v>67</v>
      </c>
      <c r="F14" s="13">
        <v>30222</v>
      </c>
      <c r="G14" s="13" t="s">
        <v>70</v>
      </c>
      <c r="H14" s="37">
        <v>8</v>
      </c>
      <c r="I14" s="38">
        <v>0.25</v>
      </c>
      <c r="J14" s="14">
        <f t="shared" si="0"/>
        <v>2</v>
      </c>
      <c r="K14" s="14">
        <f t="shared" si="1"/>
        <v>10</v>
      </c>
      <c r="L14" s="14">
        <f t="shared" si="2"/>
        <v>2552</v>
      </c>
      <c r="M14" s="14">
        <f t="shared" si="3"/>
        <v>638</v>
      </c>
      <c r="N14" s="14">
        <f t="shared" si="4"/>
        <v>3190</v>
      </c>
    </row>
    <row r="15" spans="1:14" s="4" customFormat="1" ht="30" customHeight="1" x14ac:dyDescent="0.3">
      <c r="A15" s="25">
        <v>5</v>
      </c>
      <c r="B15" s="15" t="s">
        <v>33</v>
      </c>
      <c r="C15" s="12" t="s">
        <v>21</v>
      </c>
      <c r="D15" s="13">
        <v>5680</v>
      </c>
      <c r="E15" s="36" t="s">
        <v>67</v>
      </c>
      <c r="F15" s="13">
        <v>30706</v>
      </c>
      <c r="G15" s="13" t="s">
        <v>69</v>
      </c>
      <c r="H15" s="37">
        <v>0.95</v>
      </c>
      <c r="I15" s="38">
        <v>0.25</v>
      </c>
      <c r="J15" s="14">
        <f t="shared" si="0"/>
        <v>0.23749999999999999</v>
      </c>
      <c r="K15" s="14">
        <f t="shared" si="1"/>
        <v>1.1875</v>
      </c>
      <c r="L15" s="14">
        <f t="shared" si="2"/>
        <v>5396</v>
      </c>
      <c r="M15" s="14">
        <f t="shared" si="3"/>
        <v>1349</v>
      </c>
      <c r="N15" s="14">
        <f t="shared" si="4"/>
        <v>6745</v>
      </c>
    </row>
    <row r="16" spans="1:14" s="4" customFormat="1" ht="30" customHeight="1" x14ac:dyDescent="0.3">
      <c r="A16" s="25">
        <v>6</v>
      </c>
      <c r="B16" s="15" t="s">
        <v>35</v>
      </c>
      <c r="C16" s="12" t="s">
        <v>21</v>
      </c>
      <c r="D16" s="13">
        <v>2310</v>
      </c>
      <c r="E16" s="36" t="s">
        <v>67</v>
      </c>
      <c r="F16" s="13">
        <v>418115</v>
      </c>
      <c r="G16" s="13" t="s">
        <v>70</v>
      </c>
      <c r="H16" s="37">
        <v>9.8000000000000007</v>
      </c>
      <c r="I16" s="38">
        <v>0.25</v>
      </c>
      <c r="J16" s="14">
        <f t="shared" si="0"/>
        <v>2.4500000000000002</v>
      </c>
      <c r="K16" s="14">
        <f t="shared" si="1"/>
        <v>12.25</v>
      </c>
      <c r="L16" s="14">
        <f t="shared" si="2"/>
        <v>22638</v>
      </c>
      <c r="M16" s="14">
        <f t="shared" si="3"/>
        <v>5659.5</v>
      </c>
      <c r="N16" s="14">
        <f t="shared" si="4"/>
        <v>28297.5</v>
      </c>
    </row>
    <row r="17" spans="1:14" s="4" customFormat="1" ht="30" customHeight="1" x14ac:dyDescent="0.3">
      <c r="A17" s="25">
        <v>7</v>
      </c>
      <c r="B17" s="15" t="s">
        <v>34</v>
      </c>
      <c r="C17" s="12" t="s">
        <v>21</v>
      </c>
      <c r="D17" s="13">
        <v>2370</v>
      </c>
      <c r="E17" s="36" t="s">
        <v>67</v>
      </c>
      <c r="F17" s="13">
        <v>418116</v>
      </c>
      <c r="G17" s="13" t="s">
        <v>70</v>
      </c>
      <c r="H17" s="37">
        <v>9.8000000000000007</v>
      </c>
      <c r="I17" s="38">
        <v>0.25</v>
      </c>
      <c r="J17" s="14">
        <f t="shared" si="0"/>
        <v>2.4500000000000002</v>
      </c>
      <c r="K17" s="14">
        <f t="shared" si="1"/>
        <v>12.25</v>
      </c>
      <c r="L17" s="14">
        <f t="shared" si="2"/>
        <v>23226</v>
      </c>
      <c r="M17" s="14">
        <f t="shared" si="3"/>
        <v>5806.5</v>
      </c>
      <c r="N17" s="14">
        <f t="shared" si="4"/>
        <v>29032.5</v>
      </c>
    </row>
    <row r="18" spans="1:14" s="4" customFormat="1" ht="30" customHeight="1" x14ac:dyDescent="0.3">
      <c r="A18" s="25">
        <v>8</v>
      </c>
      <c r="B18" s="15" t="s">
        <v>36</v>
      </c>
      <c r="C18" s="12" t="s">
        <v>21</v>
      </c>
      <c r="D18" s="13">
        <v>3240</v>
      </c>
      <c r="E18" s="36" t="s">
        <v>67</v>
      </c>
      <c r="F18" s="13">
        <v>423833</v>
      </c>
      <c r="G18" s="13" t="s">
        <v>69</v>
      </c>
      <c r="H18" s="37">
        <v>5.9</v>
      </c>
      <c r="I18" s="38">
        <v>0.25</v>
      </c>
      <c r="J18" s="14">
        <f t="shared" si="0"/>
        <v>1.4750000000000001</v>
      </c>
      <c r="K18" s="14">
        <f t="shared" si="1"/>
        <v>7.375</v>
      </c>
      <c r="L18" s="14">
        <f t="shared" si="2"/>
        <v>19116</v>
      </c>
      <c r="M18" s="14">
        <f t="shared" si="3"/>
        <v>4779</v>
      </c>
      <c r="N18" s="14">
        <f t="shared" si="4"/>
        <v>23895</v>
      </c>
    </row>
    <row r="19" spans="1:14" s="4" customFormat="1" ht="30" customHeight="1" x14ac:dyDescent="0.3">
      <c r="A19" s="25">
        <v>9</v>
      </c>
      <c r="B19" s="15" t="s">
        <v>37</v>
      </c>
      <c r="C19" s="12" t="s">
        <v>21</v>
      </c>
      <c r="D19" s="13">
        <v>4740</v>
      </c>
      <c r="E19" s="36" t="s">
        <v>67</v>
      </c>
      <c r="F19" s="13">
        <v>424114</v>
      </c>
      <c r="G19" s="13" t="s">
        <v>69</v>
      </c>
      <c r="H19" s="37">
        <v>5.9</v>
      </c>
      <c r="I19" s="38">
        <v>0.25</v>
      </c>
      <c r="J19" s="14">
        <f t="shared" si="0"/>
        <v>1.4750000000000001</v>
      </c>
      <c r="K19" s="14">
        <f t="shared" si="1"/>
        <v>7.375</v>
      </c>
      <c r="L19" s="14">
        <f t="shared" si="2"/>
        <v>27966</v>
      </c>
      <c r="M19" s="14">
        <f t="shared" si="3"/>
        <v>6991.5</v>
      </c>
      <c r="N19" s="14">
        <f t="shared" si="4"/>
        <v>34957.5</v>
      </c>
    </row>
    <row r="20" spans="1:14" s="4" customFormat="1" ht="30" customHeight="1" x14ac:dyDescent="0.3">
      <c r="A20" s="25">
        <v>10</v>
      </c>
      <c r="B20" s="15" t="s">
        <v>38</v>
      </c>
      <c r="C20" s="12" t="s">
        <v>21</v>
      </c>
      <c r="D20" s="13">
        <v>4200</v>
      </c>
      <c r="E20" s="36" t="s">
        <v>67</v>
      </c>
      <c r="F20" s="13">
        <v>30315</v>
      </c>
      <c r="G20" s="13" t="s">
        <v>69</v>
      </c>
      <c r="H20" s="37">
        <v>2.4</v>
      </c>
      <c r="I20" s="38">
        <v>0.25</v>
      </c>
      <c r="J20" s="14">
        <f t="shared" si="0"/>
        <v>0.6</v>
      </c>
      <c r="K20" s="14">
        <f t="shared" si="1"/>
        <v>3</v>
      </c>
      <c r="L20" s="14">
        <f t="shared" si="2"/>
        <v>10080</v>
      </c>
      <c r="M20" s="14">
        <f t="shared" si="3"/>
        <v>2520</v>
      </c>
      <c r="N20" s="14">
        <f t="shared" si="4"/>
        <v>12600</v>
      </c>
    </row>
    <row r="21" spans="1:14" s="4" customFormat="1" ht="30" customHeight="1" x14ac:dyDescent="0.3">
      <c r="A21" s="25">
        <v>11</v>
      </c>
      <c r="B21" s="15" t="s">
        <v>39</v>
      </c>
      <c r="C21" s="12" t="s">
        <v>21</v>
      </c>
      <c r="D21" s="13">
        <v>480</v>
      </c>
      <c r="E21" s="36" t="s">
        <v>67</v>
      </c>
      <c r="F21" s="13">
        <v>30318</v>
      </c>
      <c r="G21" s="13" t="s">
        <v>69</v>
      </c>
      <c r="H21" s="37">
        <v>4.95</v>
      </c>
      <c r="I21" s="38">
        <v>0.25</v>
      </c>
      <c r="J21" s="14">
        <f t="shared" si="0"/>
        <v>1.2375</v>
      </c>
      <c r="K21" s="14">
        <f t="shared" si="1"/>
        <v>6.1875</v>
      </c>
      <c r="L21" s="14">
        <f t="shared" si="2"/>
        <v>2376</v>
      </c>
      <c r="M21" s="14">
        <f t="shared" si="3"/>
        <v>594</v>
      </c>
      <c r="N21" s="14">
        <f t="shared" si="4"/>
        <v>2970</v>
      </c>
    </row>
    <row r="22" spans="1:14" s="4" customFormat="1" ht="30" customHeight="1" x14ac:dyDescent="0.3">
      <c r="A22" s="25">
        <v>12</v>
      </c>
      <c r="B22" s="15" t="s">
        <v>40</v>
      </c>
      <c r="C22" s="12" t="s">
        <v>21</v>
      </c>
      <c r="D22" s="13">
        <v>3720</v>
      </c>
      <c r="E22" s="36" t="s">
        <v>67</v>
      </c>
      <c r="F22" s="13">
        <v>30314</v>
      </c>
      <c r="G22" s="13" t="s">
        <v>69</v>
      </c>
      <c r="H22" s="37">
        <v>5.2</v>
      </c>
      <c r="I22" s="38">
        <v>0.25</v>
      </c>
      <c r="J22" s="14">
        <f t="shared" si="0"/>
        <v>1.3</v>
      </c>
      <c r="K22" s="14">
        <f t="shared" si="1"/>
        <v>6.5</v>
      </c>
      <c r="L22" s="14">
        <f t="shared" si="2"/>
        <v>19344</v>
      </c>
      <c r="M22" s="14">
        <f t="shared" si="3"/>
        <v>4836</v>
      </c>
      <c r="N22" s="14">
        <f t="shared" si="4"/>
        <v>24180</v>
      </c>
    </row>
    <row r="23" spans="1:14" s="4" customFormat="1" ht="30" customHeight="1" x14ac:dyDescent="0.3">
      <c r="A23" s="25">
        <v>13</v>
      </c>
      <c r="B23" s="15" t="s">
        <v>41</v>
      </c>
      <c r="C23" s="12" t="s">
        <v>21</v>
      </c>
      <c r="D23" s="13">
        <v>1690</v>
      </c>
      <c r="E23" s="36" t="s">
        <v>67</v>
      </c>
      <c r="F23" s="13">
        <v>30439</v>
      </c>
      <c r="G23" s="13" t="s">
        <v>70</v>
      </c>
      <c r="H23" s="37">
        <v>6.75</v>
      </c>
      <c r="I23" s="38">
        <v>0.25</v>
      </c>
      <c r="J23" s="14">
        <f t="shared" si="0"/>
        <v>1.6875</v>
      </c>
      <c r="K23" s="14">
        <f t="shared" si="1"/>
        <v>8.4375</v>
      </c>
      <c r="L23" s="14">
        <f t="shared" si="2"/>
        <v>11407.5</v>
      </c>
      <c r="M23" s="14">
        <f t="shared" si="3"/>
        <v>2851.875</v>
      </c>
      <c r="N23" s="14">
        <f t="shared" si="4"/>
        <v>14259.375</v>
      </c>
    </row>
    <row r="24" spans="1:14" s="4" customFormat="1" ht="30" customHeight="1" x14ac:dyDescent="0.3">
      <c r="A24" s="25">
        <v>14</v>
      </c>
      <c r="B24" s="15" t="s">
        <v>42</v>
      </c>
      <c r="C24" s="12" t="s">
        <v>21</v>
      </c>
      <c r="D24" s="13">
        <v>1170</v>
      </c>
      <c r="E24" s="36" t="s">
        <v>67</v>
      </c>
      <c r="F24" s="13">
        <v>30312</v>
      </c>
      <c r="G24" s="13" t="s">
        <v>70</v>
      </c>
      <c r="H24" s="37">
        <v>7</v>
      </c>
      <c r="I24" s="38">
        <v>0.25</v>
      </c>
      <c r="J24" s="14">
        <f t="shared" si="0"/>
        <v>1.75</v>
      </c>
      <c r="K24" s="14">
        <f t="shared" si="1"/>
        <v>8.75</v>
      </c>
      <c r="L24" s="14">
        <f t="shared" si="2"/>
        <v>8190</v>
      </c>
      <c r="M24" s="14">
        <f t="shared" si="3"/>
        <v>2047.5</v>
      </c>
      <c r="N24" s="14">
        <f t="shared" si="4"/>
        <v>10237.5</v>
      </c>
    </row>
    <row r="25" spans="1:14" s="4" customFormat="1" ht="30" customHeight="1" x14ac:dyDescent="0.3">
      <c r="A25" s="25">
        <v>15</v>
      </c>
      <c r="B25" s="15" t="s">
        <v>43</v>
      </c>
      <c r="C25" s="12" t="s">
        <v>21</v>
      </c>
      <c r="D25" s="13">
        <v>1170</v>
      </c>
      <c r="E25" s="36" t="s">
        <v>67</v>
      </c>
      <c r="F25" s="13">
        <v>30307</v>
      </c>
      <c r="G25" s="13" t="s">
        <v>70</v>
      </c>
      <c r="H25" s="37">
        <v>6.25</v>
      </c>
      <c r="I25" s="38">
        <v>0.25</v>
      </c>
      <c r="J25" s="14">
        <f t="shared" si="0"/>
        <v>1.5625</v>
      </c>
      <c r="K25" s="14">
        <f t="shared" si="1"/>
        <v>7.8125</v>
      </c>
      <c r="L25" s="14">
        <f t="shared" si="2"/>
        <v>7312.5</v>
      </c>
      <c r="M25" s="14">
        <f t="shared" si="3"/>
        <v>1828.125</v>
      </c>
      <c r="N25" s="14">
        <f t="shared" si="4"/>
        <v>9140.625</v>
      </c>
    </row>
    <row r="26" spans="1:14" s="4" customFormat="1" ht="30" customHeight="1" x14ac:dyDescent="0.3">
      <c r="A26" s="25">
        <v>16</v>
      </c>
      <c r="B26" s="15" t="s">
        <v>44</v>
      </c>
      <c r="C26" s="12" t="s">
        <v>21</v>
      </c>
      <c r="D26" s="13">
        <v>3170</v>
      </c>
      <c r="E26" s="36" t="s">
        <v>67</v>
      </c>
      <c r="F26" s="13">
        <v>30305</v>
      </c>
      <c r="G26" s="13" t="s">
        <v>70</v>
      </c>
      <c r="H26" s="37">
        <v>6.4</v>
      </c>
      <c r="I26" s="38">
        <v>0.25</v>
      </c>
      <c r="J26" s="14">
        <f t="shared" si="0"/>
        <v>1.6</v>
      </c>
      <c r="K26" s="14">
        <f t="shared" si="1"/>
        <v>8</v>
      </c>
      <c r="L26" s="14">
        <f t="shared" si="2"/>
        <v>20288</v>
      </c>
      <c r="M26" s="14">
        <f t="shared" si="3"/>
        <v>5072</v>
      </c>
      <c r="N26" s="14">
        <f t="shared" si="4"/>
        <v>25360</v>
      </c>
    </row>
    <row r="27" spans="1:14" s="4" customFormat="1" ht="30" customHeight="1" x14ac:dyDescent="0.3">
      <c r="A27" s="25">
        <v>17</v>
      </c>
      <c r="B27" s="15" t="s">
        <v>45</v>
      </c>
      <c r="C27" s="12" t="s">
        <v>21</v>
      </c>
      <c r="D27" s="13">
        <v>1920</v>
      </c>
      <c r="E27" s="36" t="s">
        <v>67</v>
      </c>
      <c r="F27" s="13">
        <v>30308</v>
      </c>
      <c r="G27" s="13" t="s">
        <v>69</v>
      </c>
      <c r="H27" s="37">
        <v>4.2</v>
      </c>
      <c r="I27" s="38">
        <v>0.25</v>
      </c>
      <c r="J27" s="14">
        <f t="shared" si="0"/>
        <v>1.05</v>
      </c>
      <c r="K27" s="14">
        <f t="shared" si="1"/>
        <v>5.25</v>
      </c>
      <c r="L27" s="14">
        <f t="shared" si="2"/>
        <v>8064</v>
      </c>
      <c r="M27" s="14">
        <f t="shared" si="3"/>
        <v>2016</v>
      </c>
      <c r="N27" s="14">
        <f t="shared" si="4"/>
        <v>10080</v>
      </c>
    </row>
    <row r="28" spans="1:14" s="4" customFormat="1" ht="28.8" x14ac:dyDescent="0.3">
      <c r="A28" s="25">
        <v>18</v>
      </c>
      <c r="B28" s="16" t="s">
        <v>46</v>
      </c>
      <c r="C28" s="17" t="s">
        <v>21</v>
      </c>
      <c r="D28" s="13">
        <v>4440</v>
      </c>
      <c r="E28" s="36" t="s">
        <v>67</v>
      </c>
      <c r="F28" s="13">
        <v>30118</v>
      </c>
      <c r="G28" s="13" t="s">
        <v>69</v>
      </c>
      <c r="H28" s="37">
        <v>6.8</v>
      </c>
      <c r="I28" s="38">
        <v>0.25</v>
      </c>
      <c r="J28" s="14">
        <f t="shared" si="0"/>
        <v>1.7</v>
      </c>
      <c r="K28" s="14">
        <f t="shared" si="1"/>
        <v>8.5</v>
      </c>
      <c r="L28" s="14">
        <f t="shared" si="2"/>
        <v>30192</v>
      </c>
      <c r="M28" s="14">
        <f t="shared" si="3"/>
        <v>7548</v>
      </c>
      <c r="N28" s="14">
        <f t="shared" si="4"/>
        <v>37740</v>
      </c>
    </row>
    <row r="29" spans="1:14" s="4" customFormat="1" ht="28.8" x14ac:dyDescent="0.3">
      <c r="A29" s="25">
        <v>19</v>
      </c>
      <c r="B29" s="16" t="s">
        <v>47</v>
      </c>
      <c r="C29" s="17" t="s">
        <v>21</v>
      </c>
      <c r="D29" s="13">
        <v>1320</v>
      </c>
      <c r="E29" s="36" t="s">
        <v>67</v>
      </c>
      <c r="F29" s="13">
        <v>30125</v>
      </c>
      <c r="G29" s="13" t="s">
        <v>69</v>
      </c>
      <c r="H29" s="37">
        <v>8.9</v>
      </c>
      <c r="I29" s="38">
        <v>0.25</v>
      </c>
      <c r="J29" s="14">
        <f t="shared" si="0"/>
        <v>2.2250000000000001</v>
      </c>
      <c r="K29" s="14">
        <f t="shared" si="1"/>
        <v>11.125</v>
      </c>
      <c r="L29" s="14">
        <f t="shared" si="2"/>
        <v>11748</v>
      </c>
      <c r="M29" s="14">
        <f t="shared" si="3"/>
        <v>2937</v>
      </c>
      <c r="N29" s="14">
        <f t="shared" si="4"/>
        <v>14685</v>
      </c>
    </row>
    <row r="30" spans="1:14" s="4" customFormat="1" ht="28.8" x14ac:dyDescent="0.3">
      <c r="A30" s="25">
        <v>20</v>
      </c>
      <c r="B30" s="16" t="s">
        <v>48</v>
      </c>
      <c r="C30" s="17" t="s">
        <v>21</v>
      </c>
      <c r="D30" s="13">
        <v>18540</v>
      </c>
      <c r="E30" s="36" t="s">
        <v>67</v>
      </c>
      <c r="F30" s="13">
        <v>30204</v>
      </c>
      <c r="G30" s="13" t="s">
        <v>69</v>
      </c>
      <c r="H30" s="37">
        <v>3.45</v>
      </c>
      <c r="I30" s="38">
        <v>0.25</v>
      </c>
      <c r="J30" s="14">
        <f t="shared" si="0"/>
        <v>0.86250000000000004</v>
      </c>
      <c r="K30" s="14">
        <f t="shared" si="1"/>
        <v>4.3125</v>
      </c>
      <c r="L30" s="14">
        <f t="shared" si="2"/>
        <v>63963</v>
      </c>
      <c r="M30" s="14">
        <f t="shared" si="3"/>
        <v>15990.75</v>
      </c>
      <c r="N30" s="14">
        <f t="shared" si="4"/>
        <v>79953.75</v>
      </c>
    </row>
    <row r="31" spans="1:14" s="4" customFormat="1" ht="30" customHeight="1" x14ac:dyDescent="0.3">
      <c r="A31" s="25">
        <v>21</v>
      </c>
      <c r="B31" s="16" t="s">
        <v>49</v>
      </c>
      <c r="C31" s="17" t="s">
        <v>21</v>
      </c>
      <c r="D31" s="13">
        <v>620</v>
      </c>
      <c r="E31" s="36" t="s">
        <v>67</v>
      </c>
      <c r="F31" s="13">
        <v>413557</v>
      </c>
      <c r="G31" s="13" t="s">
        <v>70</v>
      </c>
      <c r="H31" s="37">
        <v>3.15</v>
      </c>
      <c r="I31" s="38">
        <v>0.25</v>
      </c>
      <c r="J31" s="14">
        <f t="shared" si="0"/>
        <v>0.78749999999999998</v>
      </c>
      <c r="K31" s="14">
        <f t="shared" si="1"/>
        <v>3.9375</v>
      </c>
      <c r="L31" s="14">
        <f t="shared" si="2"/>
        <v>1953</v>
      </c>
      <c r="M31" s="14">
        <f t="shared" si="3"/>
        <v>488.25</v>
      </c>
      <c r="N31" s="14">
        <f t="shared" si="4"/>
        <v>2441.25</v>
      </c>
    </row>
    <row r="32" spans="1:14" s="4" customFormat="1" ht="28.8" x14ac:dyDescent="0.3">
      <c r="A32" s="25">
        <v>22</v>
      </c>
      <c r="B32" s="16" t="s">
        <v>50</v>
      </c>
      <c r="C32" s="17" t="s">
        <v>21</v>
      </c>
      <c r="D32" s="13">
        <v>16340</v>
      </c>
      <c r="E32" s="36" t="s">
        <v>67</v>
      </c>
      <c r="F32" s="13">
        <v>30205</v>
      </c>
      <c r="G32" s="13" t="s">
        <v>70</v>
      </c>
      <c r="H32" s="37">
        <v>4.51</v>
      </c>
      <c r="I32" s="38">
        <v>0.25</v>
      </c>
      <c r="J32" s="14">
        <f t="shared" si="0"/>
        <v>1.1274999999999999</v>
      </c>
      <c r="K32" s="14">
        <f t="shared" si="1"/>
        <v>5.6374999999999993</v>
      </c>
      <c r="L32" s="14">
        <f t="shared" si="2"/>
        <v>73693.399999999994</v>
      </c>
      <c r="M32" s="14">
        <f t="shared" si="3"/>
        <v>18423.349999999999</v>
      </c>
      <c r="N32" s="14">
        <f t="shared" si="4"/>
        <v>92116.75</v>
      </c>
    </row>
    <row r="33" spans="1:14" s="4" customFormat="1" ht="28.8" x14ac:dyDescent="0.3">
      <c r="A33" s="25">
        <v>23</v>
      </c>
      <c r="B33" s="16" t="s">
        <v>51</v>
      </c>
      <c r="C33" s="17" t="s">
        <v>21</v>
      </c>
      <c r="D33" s="13">
        <v>7680</v>
      </c>
      <c r="E33" s="36" t="s">
        <v>67</v>
      </c>
      <c r="F33" s="13">
        <v>30319</v>
      </c>
      <c r="G33" s="13" t="s">
        <v>69</v>
      </c>
      <c r="H33" s="37">
        <v>6</v>
      </c>
      <c r="I33" s="38">
        <v>0.25</v>
      </c>
      <c r="J33" s="14">
        <f t="shared" si="0"/>
        <v>1.5</v>
      </c>
      <c r="K33" s="14">
        <f t="shared" si="1"/>
        <v>7.5</v>
      </c>
      <c r="L33" s="14">
        <f t="shared" si="2"/>
        <v>46080</v>
      </c>
      <c r="M33" s="14">
        <f t="shared" si="3"/>
        <v>11520</v>
      </c>
      <c r="N33" s="14">
        <f t="shared" si="4"/>
        <v>57600</v>
      </c>
    </row>
    <row r="34" spans="1:14" s="4" customFormat="1" ht="28.8" x14ac:dyDescent="0.3">
      <c r="A34" s="25">
        <v>24</v>
      </c>
      <c r="B34" s="16" t="s">
        <v>52</v>
      </c>
      <c r="C34" s="17" t="s">
        <v>21</v>
      </c>
      <c r="D34" s="13">
        <v>7200</v>
      </c>
      <c r="E34" s="36" t="s">
        <v>67</v>
      </c>
      <c r="F34" s="13">
        <v>30320</v>
      </c>
      <c r="G34" s="13" t="s">
        <v>69</v>
      </c>
      <c r="H34" s="37">
        <v>6</v>
      </c>
      <c r="I34" s="38">
        <v>0.25</v>
      </c>
      <c r="J34" s="14">
        <f t="shared" si="0"/>
        <v>1.5</v>
      </c>
      <c r="K34" s="14">
        <f t="shared" si="1"/>
        <v>7.5</v>
      </c>
      <c r="L34" s="14">
        <f t="shared" si="2"/>
        <v>43200</v>
      </c>
      <c r="M34" s="14">
        <f t="shared" si="3"/>
        <v>10800</v>
      </c>
      <c r="N34" s="14">
        <f t="shared" si="4"/>
        <v>54000</v>
      </c>
    </row>
    <row r="35" spans="1:14" s="4" customFormat="1" ht="28.8" x14ac:dyDescent="0.3">
      <c r="A35" s="25">
        <v>25</v>
      </c>
      <c r="B35" s="16" t="s">
        <v>53</v>
      </c>
      <c r="C35" s="17" t="s">
        <v>21</v>
      </c>
      <c r="D35" s="13">
        <v>2720</v>
      </c>
      <c r="E35" s="36" t="s">
        <v>67</v>
      </c>
      <c r="F35" s="13">
        <v>30221</v>
      </c>
      <c r="G35" s="13" t="s">
        <v>69</v>
      </c>
      <c r="H35" s="37">
        <v>4.3</v>
      </c>
      <c r="I35" s="38">
        <v>0.25</v>
      </c>
      <c r="J35" s="14">
        <f t="shared" si="0"/>
        <v>1.075</v>
      </c>
      <c r="K35" s="14">
        <f t="shared" si="1"/>
        <v>5.375</v>
      </c>
      <c r="L35" s="14">
        <f t="shared" si="2"/>
        <v>11696</v>
      </c>
      <c r="M35" s="14">
        <f t="shared" si="3"/>
        <v>2924</v>
      </c>
      <c r="N35" s="14">
        <f t="shared" si="4"/>
        <v>14620</v>
      </c>
    </row>
    <row r="36" spans="1:14" s="4" customFormat="1" ht="28.8" x14ac:dyDescent="0.3">
      <c r="A36" s="25">
        <v>26</v>
      </c>
      <c r="B36" s="16" t="s">
        <v>54</v>
      </c>
      <c r="C36" s="17" t="s">
        <v>21</v>
      </c>
      <c r="D36" s="13">
        <v>3020</v>
      </c>
      <c r="E36" s="36" t="s">
        <v>67</v>
      </c>
      <c r="F36" s="13">
        <v>30214</v>
      </c>
      <c r="G36" s="13" t="s">
        <v>70</v>
      </c>
      <c r="H36" s="37">
        <v>7.7</v>
      </c>
      <c r="I36" s="38">
        <v>0.25</v>
      </c>
      <c r="J36" s="14">
        <f t="shared" si="0"/>
        <v>1.925</v>
      </c>
      <c r="K36" s="14">
        <f t="shared" si="1"/>
        <v>9.625</v>
      </c>
      <c r="L36" s="14">
        <f t="shared" si="2"/>
        <v>23254</v>
      </c>
      <c r="M36" s="14">
        <f t="shared" si="3"/>
        <v>5813.5</v>
      </c>
      <c r="N36" s="14">
        <f t="shared" si="4"/>
        <v>29067.5</v>
      </c>
    </row>
    <row r="37" spans="1:14" s="4" customFormat="1" ht="28.8" x14ac:dyDescent="0.3">
      <c r="A37" s="25">
        <v>27</v>
      </c>
      <c r="B37" s="16" t="s">
        <v>55</v>
      </c>
      <c r="C37" s="17" t="s">
        <v>21</v>
      </c>
      <c r="D37" s="13">
        <v>17800</v>
      </c>
      <c r="E37" s="36" t="s">
        <v>67</v>
      </c>
      <c r="F37" s="13">
        <v>30236</v>
      </c>
      <c r="G37" s="13" t="s">
        <v>70</v>
      </c>
      <c r="H37" s="37">
        <v>5.2</v>
      </c>
      <c r="I37" s="38">
        <v>0.25</v>
      </c>
      <c r="J37" s="14">
        <f t="shared" si="0"/>
        <v>1.3</v>
      </c>
      <c r="K37" s="14">
        <f t="shared" si="1"/>
        <v>6.5</v>
      </c>
      <c r="L37" s="14">
        <f t="shared" si="2"/>
        <v>92560</v>
      </c>
      <c r="M37" s="14">
        <f t="shared" si="3"/>
        <v>23140</v>
      </c>
      <c r="N37" s="14">
        <f t="shared" si="4"/>
        <v>115700</v>
      </c>
    </row>
    <row r="38" spans="1:14" s="4" customFormat="1" ht="28.8" x14ac:dyDescent="0.3">
      <c r="A38" s="25">
        <v>28</v>
      </c>
      <c r="B38" s="16" t="s">
        <v>56</v>
      </c>
      <c r="C38" s="17" t="s">
        <v>21</v>
      </c>
      <c r="D38" s="13">
        <v>17800</v>
      </c>
      <c r="E38" s="36" t="s">
        <v>67</v>
      </c>
      <c r="F38" s="13">
        <v>30237</v>
      </c>
      <c r="G38" s="13" t="s">
        <v>70</v>
      </c>
      <c r="H38" s="37">
        <v>5.2</v>
      </c>
      <c r="I38" s="38">
        <v>0.25</v>
      </c>
      <c r="J38" s="14">
        <f t="shared" si="0"/>
        <v>1.3</v>
      </c>
      <c r="K38" s="14">
        <f t="shared" si="1"/>
        <v>6.5</v>
      </c>
      <c r="L38" s="14">
        <f t="shared" si="2"/>
        <v>92560</v>
      </c>
      <c r="M38" s="14">
        <f t="shared" si="3"/>
        <v>23140</v>
      </c>
      <c r="N38" s="14">
        <f t="shared" si="4"/>
        <v>115700</v>
      </c>
    </row>
    <row r="39" spans="1:14" s="4" customFormat="1" ht="28.8" x14ac:dyDescent="0.3">
      <c r="A39" s="25">
        <v>29</v>
      </c>
      <c r="B39" s="16" t="s">
        <v>57</v>
      </c>
      <c r="C39" s="17" t="s">
        <v>21</v>
      </c>
      <c r="D39" s="13">
        <v>11950</v>
      </c>
      <c r="E39" s="36" t="s">
        <v>67</v>
      </c>
      <c r="F39" s="13">
        <v>30235</v>
      </c>
      <c r="G39" s="13" t="s">
        <v>70</v>
      </c>
      <c r="H39" s="37">
        <v>5.2</v>
      </c>
      <c r="I39" s="38">
        <v>0.25</v>
      </c>
      <c r="J39" s="14">
        <f t="shared" si="0"/>
        <v>1.3</v>
      </c>
      <c r="K39" s="14">
        <f t="shared" si="1"/>
        <v>6.5</v>
      </c>
      <c r="L39" s="14">
        <f t="shared" si="2"/>
        <v>62140</v>
      </c>
      <c r="M39" s="14">
        <f t="shared" si="3"/>
        <v>15535</v>
      </c>
      <c r="N39" s="14">
        <f t="shared" si="4"/>
        <v>77675</v>
      </c>
    </row>
    <row r="40" spans="1:14" s="4" customFormat="1" ht="28.8" x14ac:dyDescent="0.3">
      <c r="A40" s="25">
        <v>30</v>
      </c>
      <c r="B40" s="16" t="s">
        <v>58</v>
      </c>
      <c r="C40" s="17" t="s">
        <v>21</v>
      </c>
      <c r="D40" s="13">
        <v>420</v>
      </c>
      <c r="E40" s="36" t="s">
        <v>67</v>
      </c>
      <c r="F40" s="13">
        <v>30219</v>
      </c>
      <c r="G40" s="13" t="s">
        <v>69</v>
      </c>
      <c r="H40" s="37">
        <v>9.5</v>
      </c>
      <c r="I40" s="38">
        <v>0.25</v>
      </c>
      <c r="J40" s="14">
        <f t="shared" si="0"/>
        <v>2.375</v>
      </c>
      <c r="K40" s="14">
        <f t="shared" si="1"/>
        <v>11.875</v>
      </c>
      <c r="L40" s="14">
        <f t="shared" si="2"/>
        <v>3990</v>
      </c>
      <c r="M40" s="14">
        <f t="shared" si="3"/>
        <v>997.5</v>
      </c>
      <c r="N40" s="14">
        <f t="shared" si="4"/>
        <v>4987.5</v>
      </c>
    </row>
    <row r="41" spans="1:14" s="4" customFormat="1" ht="30" customHeight="1" x14ac:dyDescent="0.3">
      <c r="A41" s="25">
        <v>31</v>
      </c>
      <c r="B41" s="16" t="s">
        <v>59</v>
      </c>
      <c r="C41" s="17" t="s">
        <v>21</v>
      </c>
      <c r="D41" s="13">
        <v>120</v>
      </c>
      <c r="E41" s="36" t="s">
        <v>67</v>
      </c>
      <c r="F41" s="13">
        <v>30317</v>
      </c>
      <c r="G41" s="13" t="s">
        <v>70</v>
      </c>
      <c r="H41" s="37">
        <v>3.9</v>
      </c>
      <c r="I41" s="38">
        <v>0.25</v>
      </c>
      <c r="J41" s="14">
        <f t="shared" si="0"/>
        <v>0.97499999999999998</v>
      </c>
      <c r="K41" s="14">
        <f t="shared" si="1"/>
        <v>4.875</v>
      </c>
      <c r="L41" s="14">
        <f t="shared" si="2"/>
        <v>468</v>
      </c>
      <c r="M41" s="14">
        <f t="shared" si="3"/>
        <v>117</v>
      </c>
      <c r="N41" s="14">
        <f t="shared" si="4"/>
        <v>585</v>
      </c>
    </row>
    <row r="42" spans="1:14" s="4" customFormat="1" ht="28.8" x14ac:dyDescent="0.3">
      <c r="A42" s="25">
        <v>32</v>
      </c>
      <c r="B42" s="16" t="s">
        <v>60</v>
      </c>
      <c r="C42" s="17" t="s">
        <v>21</v>
      </c>
      <c r="D42" s="13">
        <v>4200</v>
      </c>
      <c r="E42" s="36" t="s">
        <v>67</v>
      </c>
      <c r="F42" s="13">
        <v>30443</v>
      </c>
      <c r="G42" s="13" t="s">
        <v>69</v>
      </c>
      <c r="H42" s="37">
        <v>4.0999999999999996</v>
      </c>
      <c r="I42" s="38">
        <v>0.25</v>
      </c>
      <c r="J42" s="14">
        <f t="shared" si="0"/>
        <v>1.0249999999999999</v>
      </c>
      <c r="K42" s="14">
        <f t="shared" si="1"/>
        <v>5.125</v>
      </c>
      <c r="L42" s="14">
        <f t="shared" si="2"/>
        <v>17220</v>
      </c>
      <c r="M42" s="14">
        <f t="shared" si="3"/>
        <v>4305</v>
      </c>
      <c r="N42" s="14">
        <f t="shared" si="4"/>
        <v>21525</v>
      </c>
    </row>
    <row r="43" spans="1:14" s="4" customFormat="1" ht="28.8" x14ac:dyDescent="0.3">
      <c r="A43" s="25">
        <v>33</v>
      </c>
      <c r="B43" s="16" t="s">
        <v>61</v>
      </c>
      <c r="C43" s="17" t="s">
        <v>21</v>
      </c>
      <c r="D43" s="13">
        <v>660</v>
      </c>
      <c r="E43" s="36" t="s">
        <v>67</v>
      </c>
      <c r="F43" s="13">
        <v>30117</v>
      </c>
      <c r="G43" s="13" t="s">
        <v>70</v>
      </c>
      <c r="H43" s="37">
        <v>10.8</v>
      </c>
      <c r="I43" s="38">
        <v>0.25</v>
      </c>
      <c r="J43" s="14">
        <f t="shared" si="0"/>
        <v>2.7</v>
      </c>
      <c r="K43" s="14">
        <f t="shared" si="1"/>
        <v>13.5</v>
      </c>
      <c r="L43" s="14">
        <f t="shared" si="2"/>
        <v>7128.0000000000009</v>
      </c>
      <c r="M43" s="14">
        <f t="shared" si="3"/>
        <v>1782.0000000000002</v>
      </c>
      <c r="N43" s="14">
        <f t="shared" si="4"/>
        <v>8910.0000000000018</v>
      </c>
    </row>
    <row r="44" spans="1:14" s="4" customFormat="1" ht="28.8" x14ac:dyDescent="0.3">
      <c r="A44" s="25">
        <v>34</v>
      </c>
      <c r="B44" s="16" t="s">
        <v>62</v>
      </c>
      <c r="C44" s="17" t="s">
        <v>21</v>
      </c>
      <c r="D44" s="13">
        <v>4080</v>
      </c>
      <c r="E44" s="36" t="s">
        <v>67</v>
      </c>
      <c r="F44" s="13">
        <v>30217</v>
      </c>
      <c r="G44" s="13" t="s">
        <v>69</v>
      </c>
      <c r="H44" s="37">
        <v>9.5</v>
      </c>
      <c r="I44" s="38">
        <v>0.25</v>
      </c>
      <c r="J44" s="14">
        <f t="shared" si="0"/>
        <v>2.375</v>
      </c>
      <c r="K44" s="14">
        <f t="shared" si="1"/>
        <v>11.875</v>
      </c>
      <c r="L44" s="14">
        <f t="shared" si="2"/>
        <v>38760</v>
      </c>
      <c r="M44" s="14">
        <f t="shared" si="3"/>
        <v>9690</v>
      </c>
      <c r="N44" s="14">
        <f t="shared" si="4"/>
        <v>48450</v>
      </c>
    </row>
    <row r="45" spans="1:14" s="4" customFormat="1" ht="28.8" x14ac:dyDescent="0.3">
      <c r="A45" s="25">
        <v>35</v>
      </c>
      <c r="B45" s="16" t="s">
        <v>63</v>
      </c>
      <c r="C45" s="17" t="s">
        <v>21</v>
      </c>
      <c r="D45" s="13">
        <v>120</v>
      </c>
      <c r="E45" s="36" t="s">
        <v>67</v>
      </c>
      <c r="F45" s="13">
        <v>30192</v>
      </c>
      <c r="G45" s="13" t="s">
        <v>70</v>
      </c>
      <c r="H45" s="37">
        <v>8.25</v>
      </c>
      <c r="I45" s="38">
        <v>0.25</v>
      </c>
      <c r="J45" s="14">
        <f t="shared" si="0"/>
        <v>2.0625</v>
      </c>
      <c r="K45" s="14">
        <f t="shared" si="1"/>
        <v>10.3125</v>
      </c>
      <c r="L45" s="14">
        <f t="shared" si="2"/>
        <v>990</v>
      </c>
      <c r="M45" s="14">
        <f t="shared" si="3"/>
        <v>247.5</v>
      </c>
      <c r="N45" s="14">
        <f t="shared" si="4"/>
        <v>1237.5</v>
      </c>
    </row>
    <row r="46" spans="1:14" s="4" customFormat="1" ht="30" customHeight="1" x14ac:dyDescent="0.3">
      <c r="A46" s="25">
        <v>36</v>
      </c>
      <c r="B46" s="26" t="s">
        <v>64</v>
      </c>
      <c r="C46" s="12" t="s">
        <v>21</v>
      </c>
      <c r="D46" s="13">
        <v>120</v>
      </c>
      <c r="E46" s="36" t="s">
        <v>67</v>
      </c>
      <c r="F46" s="13">
        <v>30444</v>
      </c>
      <c r="G46" s="13" t="s">
        <v>69</v>
      </c>
      <c r="H46" s="37">
        <v>3.15</v>
      </c>
      <c r="I46" s="38">
        <v>0.25</v>
      </c>
      <c r="J46" s="14">
        <f t="shared" si="0"/>
        <v>0.78749999999999998</v>
      </c>
      <c r="K46" s="14">
        <f t="shared" si="1"/>
        <v>3.9375</v>
      </c>
      <c r="L46" s="14">
        <f t="shared" si="2"/>
        <v>378</v>
      </c>
      <c r="M46" s="14">
        <f t="shared" si="3"/>
        <v>94.5</v>
      </c>
      <c r="N46" s="14">
        <f t="shared" si="4"/>
        <v>472.5</v>
      </c>
    </row>
    <row r="47" spans="1:14" ht="30" customHeight="1" x14ac:dyDescent="0.3">
      <c r="A47" s="18"/>
      <c r="B47" s="32" t="s">
        <v>22</v>
      </c>
      <c r="C47" s="33"/>
      <c r="D47" s="33"/>
      <c r="E47" s="33"/>
      <c r="F47" s="33"/>
      <c r="G47" s="33"/>
      <c r="H47" s="33"/>
      <c r="I47" s="33"/>
      <c r="J47" s="33"/>
      <c r="K47" s="33"/>
      <c r="L47" s="34"/>
      <c r="M47" s="39">
        <f>SUM(L11:L46)</f>
        <v>919529.4</v>
      </c>
      <c r="N47" s="35"/>
    </row>
    <row r="48" spans="1:14" ht="30" customHeight="1" x14ac:dyDescent="0.3">
      <c r="A48" s="18"/>
      <c r="B48" s="32" t="s">
        <v>23</v>
      </c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9">
        <f>SUM(N11:N46)</f>
        <v>1149411.75</v>
      </c>
      <c r="N48" s="35"/>
    </row>
    <row r="51" spans="2:9" x14ac:dyDescent="0.3">
      <c r="B51" s="19" t="s">
        <v>26</v>
      </c>
    </row>
    <row r="52" spans="2:9" ht="27.6" x14ac:dyDescent="0.3">
      <c r="B52" s="29" t="s">
        <v>29</v>
      </c>
      <c r="C52" s="28" t="s">
        <v>28</v>
      </c>
      <c r="D52"/>
      <c r="E52"/>
      <c r="F52"/>
      <c r="G52"/>
      <c r="H52"/>
      <c r="I52"/>
    </row>
    <row r="53" spans="2:9" ht="142.80000000000001" customHeight="1" x14ac:dyDescent="0.3">
      <c r="B53" s="30" t="s">
        <v>27</v>
      </c>
      <c r="C53" s="30"/>
      <c r="D53" s="30"/>
      <c r="E53" s="30"/>
      <c r="F53" s="30"/>
      <c r="G53" s="30"/>
      <c r="H53" s="30"/>
      <c r="I53" s="30"/>
    </row>
  </sheetData>
  <protectedRanges>
    <protectedRange sqref="F9" name="Range1_2_2_1"/>
  </protectedRanges>
  <mergeCells count="6">
    <mergeCell ref="B53:I53"/>
    <mergeCell ref="A6:N6"/>
    <mergeCell ref="B47:L47"/>
    <mergeCell ref="M47:N47"/>
    <mergeCell ref="B48:L48"/>
    <mergeCell ref="M48:N48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27</vt:lpstr>
      <vt:lpstr>'TROŠKOVNIK Grupa 27'!Podrucje_ispisa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Igor Franić</cp:lastModifiedBy>
  <dcterms:created xsi:type="dcterms:W3CDTF">2023-06-27T19:30:31Z</dcterms:created>
  <dcterms:modified xsi:type="dcterms:W3CDTF">2023-09-29T13:31:42Z</dcterms:modified>
</cp:coreProperties>
</file>