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gsrv01\Share\Natječaji\NATJEČAJI U PRIPREMI\2023\26.09.2023-21.09.-14.09.. HZZJZ - Reagensi, testovi i potrošni materijal za zdravstvene ustanove u RH\katalog gr 29\"/>
    </mc:Choice>
  </mc:AlternateContent>
  <xr:revisionPtr revIDLastSave="0" documentId="13_ncr:1_{BBEAE891-46B2-4C78-8A68-376EC7256D97}" xr6:coauthVersionLast="47" xr6:coauthVersionMax="47" xr10:uidLastSave="{00000000-0000-0000-0000-000000000000}"/>
  <bookViews>
    <workbookView xWindow="-108" yWindow="-108" windowWidth="23256" windowHeight="12576" xr2:uid="{04D539E0-2CAA-4901-89A6-C0E6DB31501C}"/>
  </bookViews>
  <sheets>
    <sheet name="TROŠKOVNIK Grupa 29" sheetId="1" r:id="rId1"/>
  </sheets>
  <definedNames>
    <definedName name="_xlnm.Print_Area" localSheetId="0">'TROŠKOVNIK Grupa 29'!$A$2:$N$26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25" i="1"/>
  <c r="M11" i="1"/>
  <c r="N11" i="1"/>
  <c r="M26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11" i="1"/>
</calcChain>
</file>

<file path=xl/sharedStrings.xml><?xml version="1.0" encoding="utf-8"?>
<sst xmlns="http://schemas.openxmlformats.org/spreadsheetml/2006/main" count="81" uniqueCount="46">
  <si>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</si>
  <si>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</si>
  <si>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</si>
  <si>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</si>
  <si>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</si>
  <si>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29. Reagensi za instrument BD Phoenix M50 ili jednakovrijedan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</si>
  <si>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</si>
  <si>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</si>
  <si>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</si>
  <si>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</si>
  <si>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</si>
  <si>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</si>
  <si>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</si>
  <si>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</si>
  <si>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</si>
  <si>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</si>
  <si>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</si>
  <si>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</si>
  <si>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</si>
  <si>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</si>
  <si>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GRUPA PREDMETA NABAVE 29. Reagensi za instrument BD Phoenix M50 ili jednakovrijedan
 Reagensi za automatsku identifikaciju i određivanje osjetljivosti bakterija na antibiotike  VAŽNO: Odabrani ponuditelj mora osigurati i ustupiti  na besplatno korištenje dijagnostički uređaj za vrijeme trajanja okvirnog sporazuma. Svi ponuđeni artikli moraju biti kompatibilni s uređajem koji se ustupa na besplatno korištenje. </t>
  </si>
  <si>
    <t>Panel za identifikaciju i određivanje osjetljivosti gram negativnih bakterija /25 panela</t>
  </si>
  <si>
    <t>kut</t>
  </si>
  <si>
    <t xml:space="preserve">Panel za identifikaciju i određivanje osjetljivosti gram pozitivnih bakterija /25 panela </t>
  </si>
  <si>
    <t xml:space="preserve">Panel za identifikaciju i određivanje osjetljivosti streptokoka/25 panela </t>
  </si>
  <si>
    <t>Panel za identifikaciju gljiva/25 panela</t>
  </si>
  <si>
    <t>Panel za određivanje osjetljivosti gram pozitivnih bakterija/25 panela</t>
  </si>
  <si>
    <t>Indikator AST za gram pozitivne i gram negativne bakterije/ 10 bočica po 6 mL</t>
  </si>
  <si>
    <t>Indikator AST za streptokoke/ 10 bočica po 6 mL</t>
  </si>
  <si>
    <t>ID bujon/100 epruveta po 4,5mL</t>
  </si>
  <si>
    <t>AST bujon /100 epruveta po 8mL</t>
  </si>
  <si>
    <t xml:space="preserve">kut </t>
  </si>
  <si>
    <t>Panel za određivanje osjetljivosti gram negativnih bakterija sa: cefiksim (minimalno 3 koncentracije) i dodatnim potvrdnim testom otkrivanja i klasifikacije organizama koji proizvode karbapenemazu/25 panela</t>
  </si>
  <si>
    <t>Panel za određivanje osjetljivosti gram negativnih bakterija sa: cefoksitin (minimalno 3 koncentracije), kombinacijom meropenem/vaborbaktam i  dodatnim potvrdnim testom otkrivanja i klasifikacije organizama koji proizvode karbapenemazu/25 panela</t>
  </si>
  <si>
    <t>Panel za određivanje osjetljivosti gram negativnih bakterija sa: mecilinam (minimalno 3 koncentracije), kombinacijom meropenem/vaborbaktam i dodatnim potvrdnim testom otkrivanja i klasifikacije organizama koji proizvode karbapenemazu/25 panela</t>
  </si>
  <si>
    <t>AST bujon za streptokoke /100 epruveta po 8mL</t>
  </si>
  <si>
    <t>Komplet za kalibraciju po McFarland-u</t>
  </si>
  <si>
    <t>UKUPNO ZA GRUPU PREDMETA NABAVE 29 BROJKAMA BEZ PDV-a:</t>
  </si>
  <si>
    <t>UKUPNO ZA GRUPU PREDMETA NABAVE 29 BROJKAMA S PDV-om:</t>
  </si>
  <si>
    <t>12=4*8</t>
  </si>
  <si>
    <t>14=12+13</t>
  </si>
  <si>
    <t>BD - SAD</t>
  </si>
  <si>
    <t>1/25</t>
  </si>
  <si>
    <t>1/10</t>
  </si>
  <si>
    <t>1/100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</si>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</sst>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1" applyFont="1" applyFill="1" applyBorder="1" applyAlignment="1" applyProtection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26</xdr:row>
      <xdr:rowOff>0</xdr:rowOff>
    </xdr:from>
    <xdr:to>
      <xdr:col>1</xdr:col>
      <xdr:colOff>1409700</xdr:colOff>
      <xdr:row>27</xdr:row>
      <xdr:rowOff>17575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F9A5A5-6F5B-4A64-B6C2-993AA1B16838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8400009-C4B9-4F24-9B08-D656E731E901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52E5A57-8470-48D6-9893-F4759DDD4B77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1726CAE-A403-4EFD-BD46-7447D4485607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7A5BA3-D5F2-4BCC-B8F8-AE4D0DC206A5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20D7FA0-EA81-48AE-9BD3-AEF9A0742DD3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2BE5242-517D-4D5A-9070-95636CB154A8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44F9BDA-6AEE-4716-BA60-918737D66A7F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0BC86DB-6742-4D1F-B210-4ACAC7AB74E7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16254FF-CD79-4D97-B899-78C99006E463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B64EB79-CE48-4859-B101-DC9A9A28235E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9BA999C-8DE1-4B42-9CDB-47A5FA8B4CEA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F487BD6-EC0E-463C-97A3-412406F398DF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A850F31-F837-4134-9E2B-D5124A24D95F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9A82874-37B7-4F84-B4E3-DD7195B3AE97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9DD4AD0-9871-42D3-903B-C8D7140DB40A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B536F1B-887F-4DCF-869D-252643E267F4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8897754B-54AC-4095-9FC4-303A4C944CBF}"/>
            </a:ext>
          </a:extLst>
        </xdr:cNvPr>
        <xdr:cNvSpPr txBox="1">
          <a:spLocks noChangeArrowheads="1"/>
        </xdr:cNvSpPr>
      </xdr:nvSpPr>
      <xdr:spPr bwMode="auto">
        <a:xfrm>
          <a:off x="1914525" y="1534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8143-B136-434D-92F4-9254DB23C533}">
  <sheetPr>
    <tabColor rgb="FF00B0F0"/>
  </sheetPr>
  <dimension ref="A2:N26"/>
  <sheetViews>
    <sheetView tabSelected="1" topLeftCell="A16" zoomScale="72" zoomScaleNormal="72" zoomScaleSheetLayoutView="50" workbookViewId="0">
      <selection activeCell="F31" sqref="F31"/>
    </sheetView>
  </sheetViews>
  <sheetFormatPr defaultColWidth="9.109375" defaultRowHeight="14.4" x14ac:dyDescent="0.3"/>
  <cols>
    <col min="1" max="1" width="8.6640625" style="1" customWidth="1"/>
    <col min="2" max="2" width="70.6640625" style="18" customWidth="1"/>
    <col min="3" max="6" width="11.44140625" style="1" customWidth="1"/>
    <col min="7" max="7" width="12.109375" style="1" customWidth="1"/>
    <col min="8" max="9" width="11.44140625" style="1" customWidth="1"/>
    <col min="10" max="10" width="10.5546875" style="1" customWidth="1"/>
    <col min="11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3">
      <c r="A7" s="7"/>
      <c r="B7" s="8"/>
      <c r="C7" s="7"/>
      <c r="D7" s="7"/>
      <c r="E7" s="7"/>
      <c r="F7" s="7"/>
      <c r="G7" s="7"/>
    </row>
    <row r="8" spans="1:14" ht="80.099999999999994" customHeight="1" x14ac:dyDescent="0.3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23" customFormat="1" ht="9.9" customHeight="1" x14ac:dyDescent="0.35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39</v>
      </c>
      <c r="M9" s="19">
        <v>13</v>
      </c>
      <c r="N9" s="19" t="s">
        <v>40</v>
      </c>
    </row>
    <row r="10" spans="1:14" ht="117" customHeight="1" x14ac:dyDescent="0.3">
      <c r="A10" s="10"/>
      <c r="B10" s="11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4" customFormat="1" ht="30" customHeight="1" x14ac:dyDescent="0.3">
      <c r="A11" s="24">
        <v>1</v>
      </c>
      <c r="B11" s="12" t="s">
        <v>21</v>
      </c>
      <c r="C11" s="13" t="s">
        <v>22</v>
      </c>
      <c r="D11" s="14">
        <v>40</v>
      </c>
      <c r="E11" s="14" t="s">
        <v>41</v>
      </c>
      <c r="F11" s="14">
        <v>448794</v>
      </c>
      <c r="G11" s="28" t="s">
        <v>42</v>
      </c>
      <c r="H11" s="15">
        <v>212.5</v>
      </c>
      <c r="I11" s="27">
        <v>0.25</v>
      </c>
      <c r="J11" s="15">
        <f>ROUND((H11*0.25),2)</f>
        <v>53.13</v>
      </c>
      <c r="K11" s="15">
        <f>ROUND((H11+J11),2)</f>
        <v>265.63</v>
      </c>
      <c r="L11" s="15">
        <f>ROUND((D11*H11),2)</f>
        <v>8500</v>
      </c>
      <c r="M11" s="15">
        <f>ROUND((L11*0.25),2)</f>
        <v>2125</v>
      </c>
      <c r="N11" s="15">
        <f>ROUND((L11+M11),2)</f>
        <v>10625</v>
      </c>
    </row>
    <row r="12" spans="1:14" s="4" customFormat="1" ht="30" customHeight="1" x14ac:dyDescent="0.3">
      <c r="A12" s="25">
        <v>2</v>
      </c>
      <c r="B12" s="16" t="s">
        <v>23</v>
      </c>
      <c r="C12" s="13" t="s">
        <v>22</v>
      </c>
      <c r="D12" s="14">
        <v>20</v>
      </c>
      <c r="E12" s="14" t="s">
        <v>41</v>
      </c>
      <c r="F12" s="14">
        <v>448796</v>
      </c>
      <c r="G12" s="28" t="s">
        <v>42</v>
      </c>
      <c r="H12" s="15">
        <v>212.5</v>
      </c>
      <c r="I12" s="27">
        <v>0.25</v>
      </c>
      <c r="J12" s="15">
        <f t="shared" ref="J12:J24" si="0">ROUND((H12*0.25),2)</f>
        <v>53.13</v>
      </c>
      <c r="K12" s="15">
        <f t="shared" ref="K12:K24" si="1">ROUND((H12+J12),2)</f>
        <v>265.63</v>
      </c>
      <c r="L12" s="15">
        <f t="shared" ref="L12:L24" si="2">ROUND((D12*H12),2)</f>
        <v>4250</v>
      </c>
      <c r="M12" s="15">
        <f t="shared" ref="M12:M24" si="3">ROUND((L12*0.25),2)</f>
        <v>1062.5</v>
      </c>
      <c r="N12" s="15">
        <f t="shared" ref="N12:N24" si="4">ROUND((L12+M12),2)</f>
        <v>5312.5</v>
      </c>
    </row>
    <row r="13" spans="1:14" s="4" customFormat="1" ht="30" customHeight="1" x14ac:dyDescent="0.3">
      <c r="A13" s="25">
        <v>3</v>
      </c>
      <c r="B13" s="16" t="s">
        <v>24</v>
      </c>
      <c r="C13" s="13" t="s">
        <v>22</v>
      </c>
      <c r="D13" s="14">
        <v>24</v>
      </c>
      <c r="E13" s="14" t="s">
        <v>41</v>
      </c>
      <c r="F13" s="14">
        <v>448785</v>
      </c>
      <c r="G13" s="28" t="s">
        <v>42</v>
      </c>
      <c r="H13" s="15">
        <v>251.55</v>
      </c>
      <c r="I13" s="27">
        <v>0.25</v>
      </c>
      <c r="J13" s="15">
        <f t="shared" si="0"/>
        <v>62.89</v>
      </c>
      <c r="K13" s="15">
        <f t="shared" si="1"/>
        <v>314.44</v>
      </c>
      <c r="L13" s="15">
        <f t="shared" si="2"/>
        <v>6037.2</v>
      </c>
      <c r="M13" s="15">
        <f t="shared" si="3"/>
        <v>1509.3</v>
      </c>
      <c r="N13" s="15">
        <f t="shared" si="4"/>
        <v>7546.5</v>
      </c>
    </row>
    <row r="14" spans="1:14" s="4" customFormat="1" ht="30" customHeight="1" x14ac:dyDescent="0.3">
      <c r="A14" s="25">
        <v>4</v>
      </c>
      <c r="B14" s="16" t="s">
        <v>25</v>
      </c>
      <c r="C14" s="13" t="s">
        <v>22</v>
      </c>
      <c r="D14" s="14">
        <v>12</v>
      </c>
      <c r="E14" s="14" t="s">
        <v>41</v>
      </c>
      <c r="F14" s="14">
        <v>448316</v>
      </c>
      <c r="G14" s="28" t="s">
        <v>42</v>
      </c>
      <c r="H14" s="15">
        <v>168.82</v>
      </c>
      <c r="I14" s="27">
        <v>0.25</v>
      </c>
      <c r="J14" s="15">
        <f t="shared" si="0"/>
        <v>42.21</v>
      </c>
      <c r="K14" s="15">
        <f t="shared" si="1"/>
        <v>211.03</v>
      </c>
      <c r="L14" s="15">
        <f t="shared" si="2"/>
        <v>2025.84</v>
      </c>
      <c r="M14" s="15">
        <f t="shared" si="3"/>
        <v>506.46</v>
      </c>
      <c r="N14" s="15">
        <f t="shared" si="4"/>
        <v>2532.3000000000002</v>
      </c>
    </row>
    <row r="15" spans="1:14" s="4" customFormat="1" ht="30" customHeight="1" x14ac:dyDescent="0.3">
      <c r="A15" s="25">
        <v>5</v>
      </c>
      <c r="B15" s="16" t="s">
        <v>26</v>
      </c>
      <c r="C15" s="13" t="s">
        <v>22</v>
      </c>
      <c r="D15" s="14">
        <v>20</v>
      </c>
      <c r="E15" s="14" t="s">
        <v>41</v>
      </c>
      <c r="F15" s="14">
        <v>449009</v>
      </c>
      <c r="G15" s="28" t="s">
        <v>42</v>
      </c>
      <c r="H15" s="15">
        <v>168.82</v>
      </c>
      <c r="I15" s="27">
        <v>0.25</v>
      </c>
      <c r="J15" s="15">
        <f t="shared" si="0"/>
        <v>42.21</v>
      </c>
      <c r="K15" s="15">
        <f t="shared" si="1"/>
        <v>211.03</v>
      </c>
      <c r="L15" s="15">
        <f t="shared" si="2"/>
        <v>3376.4</v>
      </c>
      <c r="M15" s="15">
        <f t="shared" si="3"/>
        <v>844.1</v>
      </c>
      <c r="N15" s="15">
        <f t="shared" si="4"/>
        <v>4220.5</v>
      </c>
    </row>
    <row r="16" spans="1:14" s="4" customFormat="1" ht="30" customHeight="1" x14ac:dyDescent="0.3">
      <c r="A16" s="25">
        <v>6</v>
      </c>
      <c r="B16" s="16" t="s">
        <v>27</v>
      </c>
      <c r="C16" s="13" t="s">
        <v>22</v>
      </c>
      <c r="D16" s="14">
        <v>12</v>
      </c>
      <c r="E16" s="14" t="s">
        <v>41</v>
      </c>
      <c r="F16" s="14">
        <v>246004</v>
      </c>
      <c r="G16" s="28" t="s">
        <v>43</v>
      </c>
      <c r="H16" s="15">
        <v>150.66999999999999</v>
      </c>
      <c r="I16" s="27">
        <v>0.25</v>
      </c>
      <c r="J16" s="15">
        <f t="shared" si="0"/>
        <v>37.67</v>
      </c>
      <c r="K16" s="15">
        <f t="shared" si="1"/>
        <v>188.34</v>
      </c>
      <c r="L16" s="15">
        <f t="shared" si="2"/>
        <v>1808.04</v>
      </c>
      <c r="M16" s="15">
        <f t="shared" si="3"/>
        <v>452.01</v>
      </c>
      <c r="N16" s="15">
        <f t="shared" si="4"/>
        <v>2260.0500000000002</v>
      </c>
    </row>
    <row r="17" spans="1:14" s="4" customFormat="1" ht="30" customHeight="1" x14ac:dyDescent="0.3">
      <c r="A17" s="25">
        <v>7</v>
      </c>
      <c r="B17" s="16" t="s">
        <v>28</v>
      </c>
      <c r="C17" s="13" t="s">
        <v>22</v>
      </c>
      <c r="D17" s="14">
        <v>12</v>
      </c>
      <c r="E17" s="14" t="s">
        <v>41</v>
      </c>
      <c r="F17" s="14">
        <v>246009</v>
      </c>
      <c r="G17" s="28" t="s">
        <v>43</v>
      </c>
      <c r="H17" s="15">
        <v>164.32</v>
      </c>
      <c r="I17" s="27">
        <v>0.25</v>
      </c>
      <c r="J17" s="15">
        <f t="shared" si="0"/>
        <v>41.08</v>
      </c>
      <c r="K17" s="15">
        <f t="shared" si="1"/>
        <v>205.4</v>
      </c>
      <c r="L17" s="15">
        <f t="shared" si="2"/>
        <v>1971.84</v>
      </c>
      <c r="M17" s="15">
        <f t="shared" si="3"/>
        <v>492.96</v>
      </c>
      <c r="N17" s="15">
        <f t="shared" si="4"/>
        <v>2464.8000000000002</v>
      </c>
    </row>
    <row r="18" spans="1:14" s="4" customFormat="1" ht="30" customHeight="1" x14ac:dyDescent="0.3">
      <c r="A18" s="25">
        <v>8</v>
      </c>
      <c r="B18" s="16" t="s">
        <v>29</v>
      </c>
      <c r="C18" s="13" t="s">
        <v>22</v>
      </c>
      <c r="D18" s="14">
        <v>24</v>
      </c>
      <c r="E18" s="14" t="s">
        <v>41</v>
      </c>
      <c r="F18" s="14">
        <v>246001</v>
      </c>
      <c r="G18" s="14" t="s">
        <v>44</v>
      </c>
      <c r="H18" s="15">
        <v>120</v>
      </c>
      <c r="I18" s="27">
        <v>0.25</v>
      </c>
      <c r="J18" s="15">
        <f t="shared" si="0"/>
        <v>30</v>
      </c>
      <c r="K18" s="15">
        <f t="shared" si="1"/>
        <v>150</v>
      </c>
      <c r="L18" s="15">
        <f t="shared" si="2"/>
        <v>2880</v>
      </c>
      <c r="M18" s="15">
        <f t="shared" si="3"/>
        <v>720</v>
      </c>
      <c r="N18" s="15">
        <f t="shared" si="4"/>
        <v>3600</v>
      </c>
    </row>
    <row r="19" spans="1:14" s="4" customFormat="1" ht="30" customHeight="1" x14ac:dyDescent="0.3">
      <c r="A19" s="25">
        <v>9</v>
      </c>
      <c r="B19" s="16" t="s">
        <v>30</v>
      </c>
      <c r="C19" s="13" t="s">
        <v>31</v>
      </c>
      <c r="D19" s="14">
        <v>20</v>
      </c>
      <c r="E19" s="14" t="s">
        <v>41</v>
      </c>
      <c r="F19" s="14">
        <v>246003</v>
      </c>
      <c r="G19" s="14" t="s">
        <v>44</v>
      </c>
      <c r="H19" s="15">
        <v>103</v>
      </c>
      <c r="I19" s="27">
        <v>0.25</v>
      </c>
      <c r="J19" s="15">
        <f t="shared" si="0"/>
        <v>25.75</v>
      </c>
      <c r="K19" s="15">
        <f t="shared" si="1"/>
        <v>128.75</v>
      </c>
      <c r="L19" s="15">
        <f t="shared" si="2"/>
        <v>2060</v>
      </c>
      <c r="M19" s="15">
        <f t="shared" si="3"/>
        <v>515</v>
      </c>
      <c r="N19" s="15">
        <f t="shared" si="4"/>
        <v>2575</v>
      </c>
    </row>
    <row r="20" spans="1:14" s="4" customFormat="1" ht="43.2" x14ac:dyDescent="0.3">
      <c r="A20" s="25">
        <v>10</v>
      </c>
      <c r="B20" s="16" t="s">
        <v>32</v>
      </c>
      <c r="C20" s="13" t="s">
        <v>31</v>
      </c>
      <c r="D20" s="14">
        <v>10</v>
      </c>
      <c r="E20" s="14" t="s">
        <v>41</v>
      </c>
      <c r="F20" s="26">
        <v>449025</v>
      </c>
      <c r="G20" s="28" t="s">
        <v>42</v>
      </c>
      <c r="H20" s="15">
        <v>251.55</v>
      </c>
      <c r="I20" s="27">
        <v>0.25</v>
      </c>
      <c r="J20" s="15">
        <f t="shared" si="0"/>
        <v>62.89</v>
      </c>
      <c r="K20" s="15">
        <f t="shared" si="1"/>
        <v>314.44</v>
      </c>
      <c r="L20" s="15">
        <f t="shared" si="2"/>
        <v>2515.5</v>
      </c>
      <c r="M20" s="15">
        <f t="shared" si="3"/>
        <v>628.88</v>
      </c>
      <c r="N20" s="15">
        <f t="shared" si="4"/>
        <v>3144.38</v>
      </c>
    </row>
    <row r="21" spans="1:14" s="4" customFormat="1" ht="57.6" x14ac:dyDescent="0.3">
      <c r="A21" s="25">
        <v>11</v>
      </c>
      <c r="B21" s="16" t="s">
        <v>33</v>
      </c>
      <c r="C21" s="13" t="s">
        <v>31</v>
      </c>
      <c r="D21" s="14">
        <v>10</v>
      </c>
      <c r="E21" s="14" t="s">
        <v>41</v>
      </c>
      <c r="F21" s="14">
        <v>449727</v>
      </c>
      <c r="G21" s="28" t="s">
        <v>42</v>
      </c>
      <c r="H21" s="15">
        <v>251.55</v>
      </c>
      <c r="I21" s="27">
        <v>0.25</v>
      </c>
      <c r="J21" s="15">
        <f t="shared" si="0"/>
        <v>62.89</v>
      </c>
      <c r="K21" s="15">
        <f t="shared" si="1"/>
        <v>314.44</v>
      </c>
      <c r="L21" s="15">
        <f t="shared" si="2"/>
        <v>2515.5</v>
      </c>
      <c r="M21" s="15">
        <f t="shared" si="3"/>
        <v>628.88</v>
      </c>
      <c r="N21" s="15">
        <f t="shared" si="4"/>
        <v>3144.38</v>
      </c>
    </row>
    <row r="22" spans="1:14" s="4" customFormat="1" ht="57.6" x14ac:dyDescent="0.3">
      <c r="A22" s="25">
        <v>12</v>
      </c>
      <c r="B22" s="16" t="s">
        <v>34</v>
      </c>
      <c r="C22" s="13" t="s">
        <v>31</v>
      </c>
      <c r="D22" s="14">
        <v>10</v>
      </c>
      <c r="E22" s="14" t="s">
        <v>41</v>
      </c>
      <c r="F22" s="14">
        <v>449728</v>
      </c>
      <c r="G22" s="28" t="s">
        <v>42</v>
      </c>
      <c r="H22" s="15">
        <v>251.55</v>
      </c>
      <c r="I22" s="27">
        <v>0.25</v>
      </c>
      <c r="J22" s="15">
        <f t="shared" si="0"/>
        <v>62.89</v>
      </c>
      <c r="K22" s="15">
        <f t="shared" si="1"/>
        <v>314.44</v>
      </c>
      <c r="L22" s="15">
        <f t="shared" si="2"/>
        <v>2515.5</v>
      </c>
      <c r="M22" s="15">
        <f t="shared" si="3"/>
        <v>628.88</v>
      </c>
      <c r="N22" s="15">
        <f t="shared" si="4"/>
        <v>3144.38</v>
      </c>
    </row>
    <row r="23" spans="1:14" s="4" customFormat="1" ht="30" customHeight="1" x14ac:dyDescent="0.3">
      <c r="A23" s="25">
        <v>13</v>
      </c>
      <c r="B23" s="16" t="s">
        <v>35</v>
      </c>
      <c r="C23" s="13" t="s">
        <v>31</v>
      </c>
      <c r="D23" s="14">
        <v>4</v>
      </c>
      <c r="E23" s="14" t="s">
        <v>41</v>
      </c>
      <c r="F23" s="14">
        <v>246007</v>
      </c>
      <c r="G23" s="14" t="s">
        <v>44</v>
      </c>
      <c r="H23" s="15">
        <v>106.08</v>
      </c>
      <c r="I23" s="27">
        <v>0.25</v>
      </c>
      <c r="J23" s="15">
        <f t="shared" si="0"/>
        <v>26.52</v>
      </c>
      <c r="K23" s="15">
        <f t="shared" si="1"/>
        <v>132.6</v>
      </c>
      <c r="L23" s="15">
        <f t="shared" si="2"/>
        <v>424.32</v>
      </c>
      <c r="M23" s="15">
        <f t="shared" si="3"/>
        <v>106.08</v>
      </c>
      <c r="N23" s="15">
        <f t="shared" si="4"/>
        <v>530.4</v>
      </c>
    </row>
    <row r="24" spans="1:14" s="4" customFormat="1" ht="30" customHeight="1" x14ac:dyDescent="0.3">
      <c r="A24" s="25">
        <v>14</v>
      </c>
      <c r="B24" s="16" t="s">
        <v>36</v>
      </c>
      <c r="C24" s="13" t="s">
        <v>31</v>
      </c>
      <c r="D24" s="14">
        <v>2</v>
      </c>
      <c r="E24" s="14" t="s">
        <v>41</v>
      </c>
      <c r="F24" s="14">
        <v>441951</v>
      </c>
      <c r="G24" s="28" t="s">
        <v>45</v>
      </c>
      <c r="H24" s="15">
        <v>582.08000000000004</v>
      </c>
      <c r="I24" s="27">
        <v>0.25</v>
      </c>
      <c r="J24" s="15">
        <f t="shared" si="0"/>
        <v>145.52000000000001</v>
      </c>
      <c r="K24" s="15">
        <f t="shared" si="1"/>
        <v>727.6</v>
      </c>
      <c r="L24" s="15">
        <f t="shared" si="2"/>
        <v>1164.1600000000001</v>
      </c>
      <c r="M24" s="15">
        <f t="shared" si="3"/>
        <v>291.04000000000002</v>
      </c>
      <c r="N24" s="15">
        <f t="shared" si="4"/>
        <v>1455.2</v>
      </c>
    </row>
    <row r="25" spans="1:14" ht="30" customHeight="1" x14ac:dyDescent="0.3">
      <c r="A25" s="17"/>
      <c r="B25" s="30" t="s">
        <v>37</v>
      </c>
      <c r="C25" s="31"/>
      <c r="D25" s="31"/>
      <c r="E25" s="31"/>
      <c r="F25" s="31"/>
      <c r="G25" s="31"/>
      <c r="H25" s="31"/>
      <c r="I25" s="31"/>
      <c r="J25" s="31"/>
      <c r="K25" s="31"/>
      <c r="L25" s="32"/>
      <c r="M25" s="33">
        <f>ROUND((L11+L12+L13+L14+L15+L16+L17+L18+L19+L20+L21+L22+L23+L24),2)</f>
        <v>42044.3</v>
      </c>
      <c r="N25" s="34"/>
    </row>
    <row r="26" spans="1:14" ht="30" customHeight="1" x14ac:dyDescent="0.3">
      <c r="A26" s="17"/>
      <c r="B26" s="30" t="s">
        <v>38</v>
      </c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3">
        <f>ROUND((N11+N12+N13+N14+N15+N16+N17+N18+N19+N20+N21+N22+N23+N24),2)</f>
        <v>52555.39</v>
      </c>
      <c r="N26" s="34"/>
    </row>
  </sheetData>
  <protectedRanges>
    <protectedRange sqref="F9" name="Range1_2_2_1"/>
  </protectedRanges>
  <mergeCells count="5">
    <mergeCell ref="A6:N6"/>
    <mergeCell ref="B25:L25"/>
    <mergeCell ref="M25:N25"/>
    <mergeCell ref="B26:L26"/>
    <mergeCell ref="M26:N26"/>
  </mergeCells>
  <phoneticPr fontId="7" type="noConversion"/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29</vt:lpstr>
      <vt:lpstr>'TROŠKOVNIK Grupa 29'!Podrucje_ispisa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Andrea Škarica</cp:lastModifiedBy>
  <cp:lastPrinted>2023-09-21T10:33:15Z</cp:lastPrinted>
  <dcterms:created xsi:type="dcterms:W3CDTF">2023-06-27T19:32:19Z</dcterms:created>
  <dcterms:modified xsi:type="dcterms:W3CDTF">2023-09-21T10:33:41Z</dcterms:modified>
</cp:coreProperties>
</file>