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TENDERI\TENDERI 2023\OTVORENI\HZJZ ZAGREB-Reagensi, testovi i ostali potrošni materijal za mikrobiologiju za zdravstvene ustanove u Republici Hrvatska\Scan za upload\G32\"/>
    </mc:Choice>
  </mc:AlternateContent>
  <bookViews>
    <workbookView xWindow="-120" yWindow="-120" windowWidth="29040" windowHeight="15840"/>
  </bookViews>
  <sheets>
    <sheet name="TROŠKOVNIK Grupa 32" sheetId="1" r:id="rId1"/>
  </sheets>
  <definedNames>
    <definedName name="_xlnm.Print_Area" localSheetId="0">'TROŠKOVNIK Grupa 32'!$A$2:$N$25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N18" i="1"/>
  <c r="N19" i="1"/>
  <c r="N20" i="1"/>
  <c r="N21" i="1"/>
  <c r="N22" i="1"/>
  <c r="N23" i="1"/>
  <c r="M12" i="1"/>
  <c r="M13" i="1"/>
  <c r="M14" i="1"/>
  <c r="M15" i="1"/>
  <c r="M16" i="1"/>
  <c r="M17" i="1"/>
  <c r="M18" i="1"/>
  <c r="M19" i="1"/>
  <c r="M20" i="1"/>
  <c r="M21" i="1"/>
  <c r="M22" i="1"/>
  <c r="M23" i="1"/>
  <c r="L12" i="1"/>
  <c r="L13" i="1"/>
  <c r="L14" i="1"/>
  <c r="L15" i="1"/>
  <c r="L16" i="1"/>
  <c r="L17" i="1"/>
  <c r="L18" i="1"/>
  <c r="L19" i="1"/>
  <c r="L20" i="1"/>
  <c r="L21" i="1"/>
  <c r="L22" i="1"/>
  <c r="L23" i="1"/>
  <c r="L11" i="1"/>
  <c r="M24" i="1" s="1"/>
  <c r="K12" i="1"/>
  <c r="K13" i="1"/>
  <c r="K14" i="1"/>
  <c r="K15" i="1"/>
  <c r="K16" i="1"/>
  <c r="K17" i="1"/>
  <c r="K18" i="1"/>
  <c r="K19" i="1"/>
  <c r="K20" i="1"/>
  <c r="K21" i="1"/>
  <c r="K22" i="1"/>
  <c r="K23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11" i="1"/>
  <c r="M11" i="1" l="1"/>
  <c r="N11" i="1" s="1"/>
  <c r="M25" i="1" s="1"/>
</calcChain>
</file>

<file path=xl/sharedStrings.xml><?xml version="1.0" encoding="utf-8"?>
<sst xmlns="http://schemas.openxmlformats.org/spreadsheetml/2006/main" count="90" uniqueCount="66">
  <si>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</si>
  <si>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</si>
  <si>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</si>
  <si>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</si>
  <si>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</si>
  <si>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32. Testovi  za uređaj za automatsku detekciju porasta bakterija u stvarnom vremenu.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</si>
  <si>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</si>
  <si>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</si>
  <si>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</si>
  <si>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</si>
  <si>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</si>
  <si>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</si>
  <si>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</si>
  <si>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</si>
  <si>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</si>
  <si>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</si>
  <si>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</si>
  <si>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</si>
  <si>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</si>
  <si>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</si>
  <si>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32. Testovi  za uređaj za automatsku detekciju porasta bakterija u stvarnom vremenu.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>Za vrijeme trajanja okvirnog sporazuma odabrani ponuditelj mora osigurati i dati na besplatno korištenje Naručitelju uređaj za automatsku detekciju porasta bakterija u stvarnom vremenu.</t>
    </r>
  </si>
  <si>
    <t xml:space="preserve">Test za rezidualnu antimikrobnu aktivnost, volumen ispitivanog uzorka do 0.5 ml </t>
  </si>
  <si>
    <t>komad</t>
  </si>
  <si>
    <t>Tekuća podloga za obogaćivanje primarnog uzorka</t>
  </si>
  <si>
    <t>Tekuća podloga za brzu bakteriološku analizu uključujući kvantitativnu kinetičku detekciju broja mikroorganizama;za izvođenje testa osjetljivosti na antimikrobne tvari izravno iz tekućeg rastućeg medija ili izoliranih kolonija</t>
  </si>
  <si>
    <t>Tekuća podloga za izvođenje testa osjetljivosti ne fermentiranih G- i sporo rastućih bakterija</t>
  </si>
  <si>
    <t>Kit za brzi screening MRSA</t>
  </si>
  <si>
    <t>Kit za brzi screening ESBL/AmpC</t>
  </si>
  <si>
    <t>Kit za brzi screening Carbapenemase</t>
  </si>
  <si>
    <t>Antibiotik kit</t>
  </si>
  <si>
    <t>Kit za testiranje kulture bioloških tekućina na aerobne bakterije</t>
  </si>
  <si>
    <t>Kit za testiranjekulture bioloških tekućina na patogene gljivice</t>
  </si>
  <si>
    <t>Kit za testiranje biološklih kultura na anaerobne bakterije</t>
  </si>
  <si>
    <t>Prazne bočice</t>
  </si>
  <si>
    <t>Pribor za uzorkovanje</t>
  </si>
  <si>
    <t>UKUPNO ZA GRUPU PREDMETA NABAVE 32 BROJKAMA BEZ PDV-a:</t>
  </si>
  <si>
    <t>UKUPNO ZA GRUPU PREDMETA NABAVE 32 BROJKAMA S PDV-om:</t>
  </si>
  <si>
    <t>12=4*8</t>
  </si>
  <si>
    <t>14=12+13</t>
  </si>
  <si>
    <t>Alifax s.r.l./ Italija</t>
  </si>
  <si>
    <t>SI 405.915</t>
  </si>
  <si>
    <t>Enrichment kit / 60</t>
  </si>
  <si>
    <t>SI 1201.900</t>
  </si>
  <si>
    <t>Automation kit - Eugenic broth / 360</t>
  </si>
  <si>
    <t>SI 1201.905</t>
  </si>
  <si>
    <t>G-NF AST Broth kit / 120</t>
  </si>
  <si>
    <t xml:space="preserve">SI 1001.900 </t>
  </si>
  <si>
    <t>HB&amp;L MRSA kit / 60</t>
  </si>
  <si>
    <t xml:space="preserve">SI 1001.930 </t>
  </si>
  <si>
    <t>HB&amp;L ESBL/AmpC screening kit / 60</t>
  </si>
  <si>
    <t xml:space="preserve">SI 1001.950 </t>
  </si>
  <si>
    <t>HB&amp;L Carbapenemase kit / 60</t>
  </si>
  <si>
    <t>SI 973-VAN 30</t>
  </si>
  <si>
    <t>AST-Vancomycin S. Aureus / 30
Ili jednakovrijedan</t>
  </si>
  <si>
    <t xml:space="preserve">SI 405.901 </t>
  </si>
  <si>
    <t>HB&amp;L Culture kit / 60</t>
  </si>
  <si>
    <t>SI 405.910</t>
  </si>
  <si>
    <t>HB&amp;L Sabouraud kit / 60</t>
  </si>
  <si>
    <t>SI 405.905</t>
  </si>
  <si>
    <t>HB&amp;L Anaerobe kit / 60</t>
  </si>
  <si>
    <t>SI AST-EV</t>
  </si>
  <si>
    <t>AST - Empty vial / 240</t>
  </si>
  <si>
    <t>SI 0903.900</t>
  </si>
  <si>
    <t>Pen ok  / 1000</t>
  </si>
  <si>
    <t xml:space="preserve">Uro-quick RAA kit / 120 </t>
  </si>
  <si>
    <t>SI 190.902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</si>
</sst>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25</xdr:row>
      <xdr:rowOff>0</xdr:rowOff>
    </xdr:from>
    <xdr:to>
      <xdr:col>1</xdr:col>
      <xdr:colOff>1409700</xdr:colOff>
      <xdr:row>26</xdr:row>
      <xdr:rowOff>11430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EB9DB2D-471D-447F-B7EC-00B24E0ADA55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E7F2254-4709-46ED-9635-CFFBF7454AD2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1868AAE-D210-4460-91B9-EDD9316E24C0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4BB46A2-3D3D-4C0A-9090-2F94537E5B9D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2FAE4F4-F3AA-4591-BF5A-8FF8F7FB4281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F0140D3-49B8-4F29-A11B-77660A56B8F7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2618DD9-7F9D-4CFD-9319-D2937D5A7ADE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9486ECA-E623-4D91-AFA5-11F046448F4F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4331471-4167-4354-B8C1-36B35368DFE9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671778F-9960-44F4-9904-FD0CCED2620D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ACADAF71-5089-4DC8-BF58-2972C7B7AEF7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BE63DB0-72A5-4978-A26C-D105A3DCC33D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9745A4D-F8BF-4840-AD50-08094FDDC1BE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2A09FC9-89A7-4BC9-B94B-88C657BD3D80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EACF302F-2E09-458D-9031-7C0B1FE7A33B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B95AF99-898B-4CEB-A229-F9C4965B185C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49EE550-3E6D-4EC6-B886-DCB50F9E6F3E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D78B0C5-692B-43D6-92DE-453D4543D283}"/>
            </a:ext>
          </a:extLst>
        </xdr:cNvPr>
        <xdr:cNvSpPr txBox="1">
          <a:spLocks noChangeArrowheads="1"/>
        </xdr:cNvSpPr>
      </xdr:nvSpPr>
      <xdr:spPr bwMode="auto">
        <a:xfrm>
          <a:off x="1914525" y="1521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25"/>
  <sheetViews>
    <sheetView tabSelected="1" topLeftCell="B19" zoomScale="90" zoomScaleNormal="90" zoomScaleSheetLayoutView="50" workbookViewId="0">
      <selection activeCell="M25" sqref="M25:N25"/>
    </sheetView>
  </sheetViews>
  <sheetFormatPr defaultColWidth="9.140625" defaultRowHeight="15" x14ac:dyDescent="0.25"/>
  <cols>
    <col min="1" max="1" width="8.7109375" style="1" customWidth="1"/>
    <col min="2" max="2" width="70.7109375" style="19" customWidth="1"/>
    <col min="3" max="4" width="11.42578125" style="1" customWidth="1"/>
    <col min="5" max="5" width="17.28515625" style="1" bestFit="1" customWidth="1"/>
    <col min="6" max="6" width="11.42578125" style="1" customWidth="1"/>
    <col min="7" max="7" width="46.7109375" style="1" bestFit="1" customWidth="1"/>
    <col min="8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25">
      <c r="A6" s="2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25">
      <c r="A7" s="7"/>
      <c r="B7" s="8"/>
      <c r="C7" s="7"/>
      <c r="D7" s="7"/>
      <c r="E7" s="7"/>
      <c r="F7" s="7"/>
      <c r="G7" s="7"/>
    </row>
    <row r="8" spans="1:14" ht="80.099999999999994" customHeigh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4" customFormat="1" ht="9.9499999999999993" customHeight="1" x14ac:dyDescent="0.3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3">
        <v>11</v>
      </c>
      <c r="L9" s="20" t="s">
        <v>37</v>
      </c>
      <c r="M9" s="20">
        <v>13</v>
      </c>
      <c r="N9" s="20" t="s">
        <v>38</v>
      </c>
    </row>
    <row r="10" spans="1:14" ht="87.75" customHeight="1" x14ac:dyDescent="0.25">
      <c r="A10" s="10"/>
      <c r="B10" s="11" t="s">
        <v>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4" customFormat="1" ht="30" customHeight="1" x14ac:dyDescent="0.25">
      <c r="A11" s="25">
        <v>1</v>
      </c>
      <c r="B11" s="12" t="s">
        <v>21</v>
      </c>
      <c r="C11" s="13" t="s">
        <v>22</v>
      </c>
      <c r="D11" s="14">
        <v>720</v>
      </c>
      <c r="E11" s="14" t="s">
        <v>39</v>
      </c>
      <c r="F11" s="14" t="s">
        <v>65</v>
      </c>
      <c r="G11" s="27" t="s">
        <v>64</v>
      </c>
      <c r="H11" s="15">
        <v>1.31</v>
      </c>
      <c r="I11" s="15">
        <v>25</v>
      </c>
      <c r="J11" s="16">
        <f>H11*0.25</f>
        <v>0.32750000000000001</v>
      </c>
      <c r="K11" s="16">
        <f>H11+J11</f>
        <v>1.6375000000000002</v>
      </c>
      <c r="L11" s="16">
        <f>D11*H11</f>
        <v>943.2</v>
      </c>
      <c r="M11" s="16">
        <f>L11*0.25</f>
        <v>235.8</v>
      </c>
      <c r="N11" s="16">
        <f>L11+M11</f>
        <v>1179</v>
      </c>
    </row>
    <row r="12" spans="1:14" s="4" customFormat="1" ht="30" customHeight="1" x14ac:dyDescent="0.25">
      <c r="A12" s="26">
        <v>2</v>
      </c>
      <c r="B12" s="17" t="s">
        <v>23</v>
      </c>
      <c r="C12" s="13" t="s">
        <v>22</v>
      </c>
      <c r="D12" s="14">
        <v>15000</v>
      </c>
      <c r="E12" s="14" t="s">
        <v>39</v>
      </c>
      <c r="F12" s="14" t="s">
        <v>40</v>
      </c>
      <c r="G12" s="14" t="s">
        <v>41</v>
      </c>
      <c r="H12" s="34">
        <v>4.2</v>
      </c>
      <c r="I12" s="15">
        <v>25</v>
      </c>
      <c r="J12" s="16">
        <f t="shared" ref="J12:J23" si="0">H12*0.25</f>
        <v>1.05</v>
      </c>
      <c r="K12" s="16">
        <f t="shared" ref="K12:K23" si="1">H12+J12</f>
        <v>5.25</v>
      </c>
      <c r="L12" s="16">
        <f t="shared" ref="L12:L23" si="2">D12*H12</f>
        <v>63000</v>
      </c>
      <c r="M12" s="16">
        <f t="shared" ref="M12:M23" si="3">L12*0.25</f>
        <v>15750</v>
      </c>
      <c r="N12" s="16">
        <f t="shared" ref="N12:N23" si="4">L12+M12</f>
        <v>78750</v>
      </c>
    </row>
    <row r="13" spans="1:14" s="4" customFormat="1" ht="60" x14ac:dyDescent="0.25">
      <c r="A13" s="26">
        <v>3</v>
      </c>
      <c r="B13" s="17" t="s">
        <v>24</v>
      </c>
      <c r="C13" s="13" t="s">
        <v>22</v>
      </c>
      <c r="D13" s="14">
        <v>38160</v>
      </c>
      <c r="E13" s="14" t="s">
        <v>39</v>
      </c>
      <c r="F13" s="14" t="s">
        <v>42</v>
      </c>
      <c r="G13" s="14" t="s">
        <v>43</v>
      </c>
      <c r="H13" s="15">
        <v>1.1200000000000001</v>
      </c>
      <c r="I13" s="15">
        <v>25</v>
      </c>
      <c r="J13" s="16">
        <f t="shared" si="0"/>
        <v>0.28000000000000003</v>
      </c>
      <c r="K13" s="16">
        <f t="shared" si="1"/>
        <v>1.4000000000000001</v>
      </c>
      <c r="L13" s="16">
        <f t="shared" si="2"/>
        <v>42739.200000000004</v>
      </c>
      <c r="M13" s="16">
        <f t="shared" si="3"/>
        <v>10684.800000000001</v>
      </c>
      <c r="N13" s="16">
        <f t="shared" si="4"/>
        <v>53424.000000000007</v>
      </c>
    </row>
    <row r="14" spans="1:14" s="4" customFormat="1" ht="30" x14ac:dyDescent="0.25">
      <c r="A14" s="26">
        <v>4</v>
      </c>
      <c r="B14" s="17" t="s">
        <v>25</v>
      </c>
      <c r="C14" s="13" t="s">
        <v>22</v>
      </c>
      <c r="D14" s="14">
        <v>960</v>
      </c>
      <c r="E14" s="14" t="s">
        <v>39</v>
      </c>
      <c r="F14" s="14" t="s">
        <v>44</v>
      </c>
      <c r="G14" s="14" t="s">
        <v>45</v>
      </c>
      <c r="H14" s="15">
        <v>1.1200000000000001</v>
      </c>
      <c r="I14" s="15">
        <v>25</v>
      </c>
      <c r="J14" s="16">
        <f t="shared" si="0"/>
        <v>0.28000000000000003</v>
      </c>
      <c r="K14" s="16">
        <f t="shared" si="1"/>
        <v>1.4000000000000001</v>
      </c>
      <c r="L14" s="16">
        <f t="shared" si="2"/>
        <v>1075.2</v>
      </c>
      <c r="M14" s="16">
        <f t="shared" si="3"/>
        <v>268.8</v>
      </c>
      <c r="N14" s="16">
        <f t="shared" si="4"/>
        <v>1344</v>
      </c>
    </row>
    <row r="15" spans="1:14" s="4" customFormat="1" ht="30" customHeight="1" x14ac:dyDescent="0.25">
      <c r="A15" s="26">
        <v>5</v>
      </c>
      <c r="B15" s="17" t="s">
        <v>26</v>
      </c>
      <c r="C15" s="13" t="s">
        <v>22</v>
      </c>
      <c r="D15" s="14">
        <v>1440</v>
      </c>
      <c r="E15" s="14" t="s">
        <v>39</v>
      </c>
      <c r="F15" s="14" t="s">
        <v>46</v>
      </c>
      <c r="G15" s="14" t="s">
        <v>47</v>
      </c>
      <c r="H15" s="34">
        <v>8.4</v>
      </c>
      <c r="I15" s="15">
        <v>25</v>
      </c>
      <c r="J15" s="16">
        <f t="shared" si="0"/>
        <v>2.1</v>
      </c>
      <c r="K15" s="16">
        <f t="shared" si="1"/>
        <v>10.5</v>
      </c>
      <c r="L15" s="16">
        <f t="shared" si="2"/>
        <v>12096</v>
      </c>
      <c r="M15" s="16">
        <f t="shared" si="3"/>
        <v>3024</v>
      </c>
      <c r="N15" s="16">
        <f t="shared" si="4"/>
        <v>15120</v>
      </c>
    </row>
    <row r="16" spans="1:14" s="4" customFormat="1" ht="30" customHeight="1" x14ac:dyDescent="0.25">
      <c r="A16" s="26">
        <v>6</v>
      </c>
      <c r="B16" s="17" t="s">
        <v>27</v>
      </c>
      <c r="C16" s="13" t="s">
        <v>22</v>
      </c>
      <c r="D16" s="14">
        <v>1440</v>
      </c>
      <c r="E16" s="14" t="s">
        <v>39</v>
      </c>
      <c r="F16" s="14" t="s">
        <v>48</v>
      </c>
      <c r="G16" s="14" t="s">
        <v>49</v>
      </c>
      <c r="H16" s="34">
        <v>8.4</v>
      </c>
      <c r="I16" s="15">
        <v>25</v>
      </c>
      <c r="J16" s="16">
        <f t="shared" si="0"/>
        <v>2.1</v>
      </c>
      <c r="K16" s="16">
        <f t="shared" si="1"/>
        <v>10.5</v>
      </c>
      <c r="L16" s="16">
        <f t="shared" si="2"/>
        <v>12096</v>
      </c>
      <c r="M16" s="16">
        <f t="shared" si="3"/>
        <v>3024</v>
      </c>
      <c r="N16" s="16">
        <f t="shared" si="4"/>
        <v>15120</v>
      </c>
    </row>
    <row r="17" spans="1:14" s="4" customFormat="1" ht="30" customHeight="1" x14ac:dyDescent="0.25">
      <c r="A17" s="26">
        <v>7</v>
      </c>
      <c r="B17" s="17" t="s">
        <v>28</v>
      </c>
      <c r="C17" s="13" t="s">
        <v>22</v>
      </c>
      <c r="D17" s="14">
        <v>1440</v>
      </c>
      <c r="E17" s="14" t="s">
        <v>39</v>
      </c>
      <c r="F17" s="14" t="s">
        <v>50</v>
      </c>
      <c r="G17" s="14" t="s">
        <v>51</v>
      </c>
      <c r="H17" s="34">
        <v>8.4</v>
      </c>
      <c r="I17" s="15">
        <v>25</v>
      </c>
      <c r="J17" s="16">
        <f t="shared" si="0"/>
        <v>2.1</v>
      </c>
      <c r="K17" s="16">
        <f t="shared" si="1"/>
        <v>10.5</v>
      </c>
      <c r="L17" s="16">
        <f t="shared" si="2"/>
        <v>12096</v>
      </c>
      <c r="M17" s="16">
        <f t="shared" si="3"/>
        <v>3024</v>
      </c>
      <c r="N17" s="16">
        <f t="shared" si="4"/>
        <v>15120</v>
      </c>
    </row>
    <row r="18" spans="1:14" s="4" customFormat="1" ht="30" customHeight="1" x14ac:dyDescent="0.25">
      <c r="A18" s="26">
        <v>8</v>
      </c>
      <c r="B18" s="17" t="s">
        <v>29</v>
      </c>
      <c r="C18" s="13" t="s">
        <v>22</v>
      </c>
      <c r="D18" s="14">
        <v>5310</v>
      </c>
      <c r="E18" s="14" t="s">
        <v>39</v>
      </c>
      <c r="F18" s="14" t="s">
        <v>52</v>
      </c>
      <c r="G18" s="14" t="s">
        <v>53</v>
      </c>
      <c r="H18" s="34">
        <v>2.8</v>
      </c>
      <c r="I18" s="15">
        <v>25</v>
      </c>
      <c r="J18" s="16">
        <f t="shared" si="0"/>
        <v>0.7</v>
      </c>
      <c r="K18" s="16">
        <f t="shared" si="1"/>
        <v>3.5</v>
      </c>
      <c r="L18" s="16">
        <f t="shared" si="2"/>
        <v>14867.999999999998</v>
      </c>
      <c r="M18" s="16">
        <f t="shared" si="3"/>
        <v>3716.9999999999995</v>
      </c>
      <c r="N18" s="16">
        <f t="shared" si="4"/>
        <v>18584.999999999996</v>
      </c>
    </row>
    <row r="19" spans="1:14" s="4" customFormat="1" ht="30" customHeight="1" x14ac:dyDescent="0.25">
      <c r="A19" s="26">
        <v>9</v>
      </c>
      <c r="B19" s="17" t="s">
        <v>30</v>
      </c>
      <c r="C19" s="13" t="s">
        <v>22</v>
      </c>
      <c r="D19" s="14">
        <v>120</v>
      </c>
      <c r="E19" s="14" t="s">
        <v>39</v>
      </c>
      <c r="F19" s="14" t="s">
        <v>54</v>
      </c>
      <c r="G19" s="14" t="s">
        <v>55</v>
      </c>
      <c r="H19" s="15">
        <v>3.27</v>
      </c>
      <c r="I19" s="15">
        <v>25</v>
      </c>
      <c r="J19" s="16">
        <f t="shared" si="0"/>
        <v>0.8175</v>
      </c>
      <c r="K19" s="16">
        <f t="shared" si="1"/>
        <v>4.0875000000000004</v>
      </c>
      <c r="L19" s="16">
        <f t="shared" si="2"/>
        <v>392.4</v>
      </c>
      <c r="M19" s="16">
        <f t="shared" si="3"/>
        <v>98.1</v>
      </c>
      <c r="N19" s="16">
        <f t="shared" si="4"/>
        <v>490.5</v>
      </c>
    </row>
    <row r="20" spans="1:14" s="4" customFormat="1" ht="30" customHeight="1" x14ac:dyDescent="0.25">
      <c r="A20" s="26">
        <v>10</v>
      </c>
      <c r="B20" s="17" t="s">
        <v>31</v>
      </c>
      <c r="C20" s="13" t="s">
        <v>22</v>
      </c>
      <c r="D20" s="14">
        <v>120</v>
      </c>
      <c r="E20" s="14" t="s">
        <v>39</v>
      </c>
      <c r="F20" s="14" t="s">
        <v>56</v>
      </c>
      <c r="G20" s="14" t="s">
        <v>57</v>
      </c>
      <c r="H20" s="34">
        <v>8.4</v>
      </c>
      <c r="I20" s="15">
        <v>25</v>
      </c>
      <c r="J20" s="16">
        <f t="shared" si="0"/>
        <v>2.1</v>
      </c>
      <c r="K20" s="16">
        <f t="shared" si="1"/>
        <v>10.5</v>
      </c>
      <c r="L20" s="16">
        <f t="shared" si="2"/>
        <v>1008</v>
      </c>
      <c r="M20" s="16">
        <f t="shared" si="3"/>
        <v>252</v>
      </c>
      <c r="N20" s="16">
        <f t="shared" si="4"/>
        <v>1260</v>
      </c>
    </row>
    <row r="21" spans="1:14" s="4" customFormat="1" ht="30" customHeight="1" x14ac:dyDescent="0.25">
      <c r="A21" s="26">
        <v>11</v>
      </c>
      <c r="B21" s="17" t="s">
        <v>32</v>
      </c>
      <c r="C21" s="13" t="s">
        <v>22</v>
      </c>
      <c r="D21" s="14">
        <v>120</v>
      </c>
      <c r="E21" s="14" t="s">
        <v>39</v>
      </c>
      <c r="F21" s="14" t="s">
        <v>58</v>
      </c>
      <c r="G21" s="14" t="s">
        <v>59</v>
      </c>
      <c r="H21" s="34">
        <v>8.4</v>
      </c>
      <c r="I21" s="15">
        <v>25</v>
      </c>
      <c r="J21" s="16">
        <f t="shared" si="0"/>
        <v>2.1</v>
      </c>
      <c r="K21" s="16">
        <f t="shared" si="1"/>
        <v>10.5</v>
      </c>
      <c r="L21" s="16">
        <f t="shared" si="2"/>
        <v>1008</v>
      </c>
      <c r="M21" s="16">
        <f t="shared" si="3"/>
        <v>252</v>
      </c>
      <c r="N21" s="16">
        <f t="shared" si="4"/>
        <v>1260</v>
      </c>
    </row>
    <row r="22" spans="1:14" s="4" customFormat="1" ht="30" customHeight="1" x14ac:dyDescent="0.25">
      <c r="A22" s="26">
        <v>12</v>
      </c>
      <c r="B22" s="17" t="s">
        <v>33</v>
      </c>
      <c r="C22" s="13" t="s">
        <v>22</v>
      </c>
      <c r="D22" s="14">
        <v>2880</v>
      </c>
      <c r="E22" s="14" t="s">
        <v>39</v>
      </c>
      <c r="F22" s="14" t="s">
        <v>60</v>
      </c>
      <c r="G22" s="14" t="s">
        <v>61</v>
      </c>
      <c r="H22" s="15">
        <v>0.82</v>
      </c>
      <c r="I22" s="15">
        <v>25</v>
      </c>
      <c r="J22" s="16">
        <f t="shared" si="0"/>
        <v>0.20499999999999999</v>
      </c>
      <c r="K22" s="16">
        <f t="shared" si="1"/>
        <v>1.0249999999999999</v>
      </c>
      <c r="L22" s="16">
        <f t="shared" si="2"/>
        <v>2361.6</v>
      </c>
      <c r="M22" s="16">
        <f t="shared" si="3"/>
        <v>590.4</v>
      </c>
      <c r="N22" s="16">
        <f t="shared" si="4"/>
        <v>2952</v>
      </c>
    </row>
    <row r="23" spans="1:14" s="4" customFormat="1" ht="30" customHeight="1" x14ac:dyDescent="0.25">
      <c r="A23" s="26">
        <v>13</v>
      </c>
      <c r="B23" s="17" t="s">
        <v>34</v>
      </c>
      <c r="C23" s="13" t="s">
        <v>22</v>
      </c>
      <c r="D23" s="14">
        <v>24000</v>
      </c>
      <c r="E23" s="14" t="s">
        <v>39</v>
      </c>
      <c r="F23" s="14" t="s">
        <v>62</v>
      </c>
      <c r="G23" s="14" t="s">
        <v>63</v>
      </c>
      <c r="H23" s="15">
        <v>0.67</v>
      </c>
      <c r="I23" s="15">
        <v>25</v>
      </c>
      <c r="J23" s="16">
        <f t="shared" si="0"/>
        <v>0.16750000000000001</v>
      </c>
      <c r="K23" s="16">
        <f t="shared" si="1"/>
        <v>0.83750000000000002</v>
      </c>
      <c r="L23" s="16">
        <f t="shared" si="2"/>
        <v>16080.000000000002</v>
      </c>
      <c r="M23" s="16">
        <f t="shared" si="3"/>
        <v>4020.0000000000005</v>
      </c>
      <c r="N23" s="16">
        <f t="shared" si="4"/>
        <v>20100.000000000004</v>
      </c>
    </row>
    <row r="24" spans="1:14" ht="30" customHeight="1" x14ac:dyDescent="0.25">
      <c r="A24" s="18"/>
      <c r="B24" s="29" t="s">
        <v>35</v>
      </c>
      <c r="C24" s="30"/>
      <c r="D24" s="30"/>
      <c r="E24" s="30"/>
      <c r="F24" s="30"/>
      <c r="G24" s="30"/>
      <c r="H24" s="30"/>
      <c r="I24" s="30"/>
      <c r="J24" s="30"/>
      <c r="K24" s="30"/>
      <c r="L24" s="31"/>
      <c r="M24" s="32">
        <f>SUM(L11:L23)</f>
        <v>179763.59999999998</v>
      </c>
      <c r="N24" s="33"/>
    </row>
    <row r="25" spans="1:14" ht="30" customHeight="1" x14ac:dyDescent="0.25">
      <c r="A25" s="18"/>
      <c r="B25" s="29" t="s">
        <v>36</v>
      </c>
      <c r="C25" s="30"/>
      <c r="D25" s="30"/>
      <c r="E25" s="30"/>
      <c r="F25" s="30"/>
      <c r="G25" s="30"/>
      <c r="H25" s="30"/>
      <c r="I25" s="30"/>
      <c r="J25" s="30"/>
      <c r="K25" s="30"/>
      <c r="L25" s="31"/>
      <c r="M25" s="32">
        <f>SUM(N11:N23)</f>
        <v>224704.5</v>
      </c>
      <c r="N25" s="33"/>
    </row>
  </sheetData>
  <protectedRanges>
    <protectedRange sqref="F9" name="Range1_2_2_1"/>
  </protectedRanges>
  <mergeCells count="5">
    <mergeCell ref="A6:N6"/>
    <mergeCell ref="B24:L24"/>
    <mergeCell ref="M24:N24"/>
    <mergeCell ref="B25:L25"/>
    <mergeCell ref="M25:N25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F8958925971548AA6AC20756A2B55C" ma:contentTypeVersion="12" ma:contentTypeDescription="Stvaranje novog dokumenta." ma:contentTypeScope="" ma:versionID="0e77a6441c9fdd85f6040381813cfb3b">
  <xsd:schema xmlns:xsd="http://www.w3.org/2001/XMLSchema" xmlns:xs="http://www.w3.org/2001/XMLSchema" xmlns:p="http://schemas.microsoft.com/office/2006/metadata/properties" xmlns:ns3="bb1216a8-a4fa-467f-b1a3-b38b679a94a5" targetNamespace="http://schemas.microsoft.com/office/2006/metadata/properties" ma:root="true" ma:fieldsID="dfe2dd214b4e90918d71e469d375d9a7" ns3:_="">
    <xsd:import namespace="bb1216a8-a4fa-467f-b1a3-b38b679a94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216a8-a4fa-467f-b1a3-b38b679a9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01E958-3823-41DD-958D-9A84899CD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1216a8-a4fa-467f-b1a3-b38b679a94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5F1618-66FB-4515-83D7-9F26866947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00027C-B58B-4690-A967-9B155CEE44D5}">
  <ds:schemaRefs>
    <ds:schemaRef ds:uri="http://schemas.microsoft.com/office/2006/metadata/properties"/>
    <ds:schemaRef ds:uri="bb1216a8-a4fa-467f-b1a3-b38b679a94a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32</vt:lpstr>
      <vt:lpstr>'TROŠKOVNIK Grupa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Željka Prša</cp:lastModifiedBy>
  <dcterms:created xsi:type="dcterms:W3CDTF">2023-06-27T19:36:05Z</dcterms:created>
  <dcterms:modified xsi:type="dcterms:W3CDTF">2023-09-28T08:28:57Z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0x010100B9F8958925971548AA6AC20756A2B55C</vt:lpwstr>
  </property>
</Properties>
</file>