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omaxhr-my.sharepoint.com/personal/markom_biomaxhr_onmicrosoft_com/Documents/biomax sharing/NATJECAJI/2023/TENDERI U TIJEKU 2023/Zajednička_javna_nabava_HZJZ_Mikrobiologija__03.10.2023/UPLOAD/Grupa 34 - Bioneer_Amplex/"/>
    </mc:Choice>
  </mc:AlternateContent>
  <xr:revisionPtr revIDLastSave="83" documentId="13_ncr:1_{34CD5B6A-44C5-415E-9E73-8019742E0F06}" xr6:coauthVersionLast="47" xr6:coauthVersionMax="47" xr10:uidLastSave="{F6248ADC-742E-40A4-BDFB-C5986D6C4EC9}"/>
  <bookViews>
    <workbookView xWindow="390" yWindow="390" windowWidth="12045" windowHeight="13815" xr2:uid="{0CEB8DCD-AABA-4C56-9088-9CC6ECAF2B4F}"/>
  </bookViews>
  <sheets>
    <sheet name="TROŠKOVNIK Grupa 34" sheetId="1" r:id="rId1"/>
  </sheets>
  <definedNames>
    <definedName name="_xlnm.Print_Area" localSheetId="0">'TROŠKOVNIK Grupa 34'!$A$2:$N$43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1" l="1"/>
  <c r="M42" i="1"/>
  <c r="L41" i="1"/>
  <c r="N41" i="1" s="1"/>
  <c r="M41" i="1"/>
  <c r="J41" i="1"/>
  <c r="K41" i="1"/>
  <c r="L40" i="1"/>
  <c r="J40" i="1"/>
  <c r="K40" i="1" s="1"/>
  <c r="L39" i="1"/>
  <c r="J39" i="1"/>
  <c r="K39" i="1"/>
  <c r="L38" i="1"/>
  <c r="J38" i="1"/>
  <c r="K38" i="1"/>
  <c r="L37" i="1"/>
  <c r="J37" i="1"/>
  <c r="K37" i="1" s="1"/>
  <c r="L36" i="1"/>
  <c r="J36" i="1"/>
  <c r="K36" i="1"/>
  <c r="L35" i="1"/>
  <c r="N35" i="1" s="1"/>
  <c r="M35" i="1"/>
  <c r="J35" i="1"/>
  <c r="K35" i="1"/>
  <c r="L34" i="1"/>
  <c r="N34" i="1" s="1"/>
  <c r="M34" i="1"/>
  <c r="J34" i="1"/>
  <c r="K34" i="1" s="1"/>
  <c r="L33" i="1"/>
  <c r="J33" i="1"/>
  <c r="K33" i="1"/>
  <c r="L32" i="1"/>
  <c r="M32" i="1" s="1"/>
  <c r="J32" i="1"/>
  <c r="K32" i="1" s="1"/>
  <c r="L31" i="1"/>
  <c r="N31" i="1" s="1"/>
  <c r="M31" i="1"/>
  <c r="J31" i="1"/>
  <c r="K31" i="1" s="1"/>
  <c r="L30" i="1"/>
  <c r="J30" i="1"/>
  <c r="K30" i="1" s="1"/>
  <c r="L29" i="1"/>
  <c r="M29" i="1"/>
  <c r="N29" i="1" s="1"/>
  <c r="J29" i="1"/>
  <c r="K29" i="1"/>
  <c r="L28" i="1"/>
  <c r="J28" i="1"/>
  <c r="K28" i="1" s="1"/>
  <c r="L27" i="1"/>
  <c r="N27" i="1" s="1"/>
  <c r="M27" i="1"/>
  <c r="J27" i="1"/>
  <c r="K27" i="1"/>
  <c r="L26" i="1"/>
  <c r="M26" i="1" s="1"/>
  <c r="J26" i="1"/>
  <c r="K26" i="1" s="1"/>
  <c r="L25" i="1"/>
  <c r="M25" i="1" s="1"/>
  <c r="N25" i="1" s="1"/>
  <c r="J25" i="1"/>
  <c r="K25" i="1"/>
  <c r="L24" i="1"/>
  <c r="M24" i="1" s="1"/>
  <c r="N24" i="1" s="1"/>
  <c r="J24" i="1"/>
  <c r="K24" i="1" s="1"/>
  <c r="L23" i="1"/>
  <c r="M23" i="1" s="1"/>
  <c r="J23" i="1"/>
  <c r="K23" i="1" s="1"/>
  <c r="L22" i="1"/>
  <c r="M22" i="1"/>
  <c r="N22" i="1" s="1"/>
  <c r="J22" i="1"/>
  <c r="K22" i="1"/>
  <c r="L21" i="1"/>
  <c r="M21" i="1" s="1"/>
  <c r="J21" i="1"/>
  <c r="K21" i="1" s="1"/>
  <c r="L20" i="1"/>
  <c r="M20" i="1" s="1"/>
  <c r="N20" i="1" s="1"/>
  <c r="J20" i="1"/>
  <c r="K20" i="1" s="1"/>
  <c r="L19" i="1"/>
  <c r="M19" i="1" s="1"/>
  <c r="N19" i="1" s="1"/>
  <c r="J19" i="1"/>
  <c r="K19" i="1"/>
  <c r="L18" i="1"/>
  <c r="M18" i="1" s="1"/>
  <c r="J18" i="1"/>
  <c r="K18" i="1" s="1"/>
  <c r="L17" i="1"/>
  <c r="M17" i="1"/>
  <c r="N17" i="1" s="1"/>
  <c r="J17" i="1"/>
  <c r="K17" i="1"/>
  <c r="L16" i="1"/>
  <c r="N16" i="1" s="1"/>
  <c r="M16" i="1"/>
  <c r="J16" i="1"/>
  <c r="K16" i="1" s="1"/>
  <c r="L15" i="1"/>
  <c r="M15" i="1" s="1"/>
  <c r="N15" i="1" s="1"/>
  <c r="J15" i="1"/>
  <c r="K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M40" i="1" l="1"/>
  <c r="N40" i="1" s="1"/>
  <c r="M39" i="1"/>
  <c r="N39" i="1" s="1"/>
  <c r="M38" i="1"/>
  <c r="N38" i="1" s="1"/>
  <c r="M37" i="1"/>
  <c r="N37" i="1" s="1"/>
  <c r="M36" i="1"/>
  <c r="N36" i="1" s="1"/>
  <c r="M33" i="1"/>
  <c r="N33" i="1" s="1"/>
  <c r="N32" i="1"/>
  <c r="M30" i="1"/>
  <c r="N30" i="1" s="1"/>
  <c r="M28" i="1"/>
  <c r="N28" i="1" s="1"/>
  <c r="N26" i="1"/>
  <c r="N23" i="1"/>
  <c r="N21" i="1"/>
  <c r="N18" i="1"/>
</calcChain>
</file>

<file path=xl/sharedStrings.xml><?xml version="1.0" encoding="utf-8"?>
<sst xmlns="http://schemas.openxmlformats.org/spreadsheetml/2006/main" count="183" uniqueCount="103">
  <si>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</si>
  <si>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</si>
  <si>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</si>
  <si>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</si>
  <si>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</si>
  <si>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 xml:space="preserve">TROŠKOVNIK - Grupa 34. Reagensi i potrošni materijal za molekularnu dijagnostiku - Uređaj RT-PCR 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</si>
  <si>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</si>
  <si>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</si>
  <si>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</si>
  <si>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</si>
  <si>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</si>
  <si>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</si>
  <si>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</si>
  <si>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</si>
  <si>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</si>
  <si>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</si>
  <si>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</si>
  <si>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</si>
  <si>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</si>
  <si>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</si>
  <si>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t xml:space="preserve">Kit za amplifikaciju HBV kvantitativno, 96t </t>
  </si>
  <si>
    <t>KIT</t>
  </si>
  <si>
    <t xml:space="preserve">Kit za amplifikaciju HCV kvantitativno, 96t </t>
  </si>
  <si>
    <t xml:space="preserve">Kit za amplifikaciju HIV kvantitativno, 96t </t>
  </si>
  <si>
    <t>Kit za amplifikaciju CMV kvantitativno, 96t</t>
  </si>
  <si>
    <t>Kit za amplifikaciju BKV kvantitativno, 96t</t>
  </si>
  <si>
    <t>Kit za amplifikaciju EBV kvantitativno, 96t</t>
  </si>
  <si>
    <t>Kit za amplifikaciju MTB &amp; NTM, 96t</t>
  </si>
  <si>
    <t>Kit za amplifikaciju STI8A-Plex (CT,NG,UU,MG), 96t</t>
  </si>
  <si>
    <t>Kit za amplifikaciju STI8B-Plex (TV,MH,HSV1&amp;2), 96t</t>
  </si>
  <si>
    <t>Kit za amplifikaciju STI4C-Plex (CA,GV,UP,TP), 96t</t>
  </si>
  <si>
    <t>Kit za probir i genotipizaciju 14 visokorizičnih HPV genotipova, 48t</t>
  </si>
  <si>
    <t>Kit za amplifikaciju Norovirusa, 96t</t>
  </si>
  <si>
    <t>Kit za amplifikaciju Enterovirusa, 96t</t>
  </si>
  <si>
    <t>Kit za izolaciju Viral RNA/DNA, 4x96t</t>
  </si>
  <si>
    <t>Kit za izolaciju Viral RNA/DNA, 96t</t>
  </si>
  <si>
    <t>Kit za izolaciju Bacteria Genomic DNA, 96t</t>
  </si>
  <si>
    <t>Kit za izolaciju Mycobacteria Genomic DNA Kit, 96t</t>
  </si>
  <si>
    <t xml:space="preserve">Adhezivna folija kompatibilna sa ponuđenim reagensima, 100 listova     </t>
  </si>
  <si>
    <t xml:space="preserve">Stripovi sa 8 tubica od 0.2 ml za PCR, 250 stripova   </t>
  </si>
  <si>
    <t>PCR pločice Opaque White 96-well Semi-skrited PCR Plate (25 ploče)</t>
  </si>
  <si>
    <t>Kit za amplifikaciju za SARS-COV-2 (2 gena na jednom kanalu N/RdRp MASTERMIX) ; 96t</t>
  </si>
  <si>
    <t>Kit za amplifikaciju SARS-COV-2 bez ekstrakcije (ORF8 i N-gen), 24t</t>
  </si>
  <si>
    <t>Kit za amplifikaciju parametara  (HSV1/2, VZV, NM, SP, SA, LM) direktno iz likvora, 12t</t>
  </si>
  <si>
    <t>Kit za amplifikaciju parametara  (NM, SP, SA, LM, EC, HI) direktno iz likvora, 12t</t>
  </si>
  <si>
    <t>Kit za amplifikaciju parametara  (HSV1/2, VZV) direktno iz likvora, 12t</t>
  </si>
  <si>
    <t>Kit za amplifikaciju rezistencija CRE (KPC, NDM, OXA-48, OXA-181, VIM, CTX-M 1 grupa, CTX-M 9 grupa), 24t</t>
  </si>
  <si>
    <t>Kit za amplifikaciju rezistencija (KPC, NDM, OXA-48, VIM, OXA-181), 24t</t>
  </si>
  <si>
    <t>Kit za amplifikaciju C. difficile toksin B, 24t</t>
  </si>
  <si>
    <t>Kit za amplifikaciju C. difficile dva parametra (toksin B i GDH), 24t</t>
  </si>
  <si>
    <t>Kit za amplifikaciju C. difficile četiri parametra (toksin A, toksin B, GDH i binarni toksin), 24t</t>
  </si>
  <si>
    <t>Kit za amplifikaciju spolno prenosivih 6 parametra (CT, NG, UU, MH, MG, TP) , 24t</t>
  </si>
  <si>
    <t>UKUPNO ZA GRUPU PREDMETA NABAVE 34 BROJKAMA BEZ PDV-a:</t>
  </si>
  <si>
    <t>UKUPNO ZA GRUPU PREDMETA NABAVE 34 BROJKAMA S PDV-om:</t>
  </si>
  <si>
    <t>12=4*8</t>
  </si>
  <si>
    <t>14=12+13</t>
  </si>
  <si>
    <t xml:space="preserve">Uređaj RT-PCR  kapaciteta sa blokom od 96 mjesta,  mora biti kompatibilan s testovima u  stavkama od 1. do 13., te stavke 14., 15. i 21.    kom    2
Uređaj za izotermalnu amplifikaciju, prijenosan dimenzija maksimalno do 20x21x30 cm, mora  biti kompatibilan s testovima u stavkama od 22. do 31.    kom    1
Ekstrakcijskai uređaj sa mogućnosti izolacije 1-16 uzoraka, maksimalne dimenzije 35x50x55 cm, mora biti kompatibilan s testovima u stavkama od 1. do 13., te stavke 15. i 21.    kom    1
Ekstrakcijski uređaj sa mogućnosti izolacije 32, 64 ili 96 uzoraka, maksimalne dimenzije 40x58x55 cm, mora biti kompatibilan s testovima u stavkama 14. i 21.    kom    1
</t>
  </si>
  <si>
    <t>Ponuditelj mora osigurati i dati na besplatno korištenje Naručitelju tijekom trajanja Okvirnog sporazuma dijagnostičke uređaje:</t>
  </si>
  <si>
    <r>
      <t xml:space="preserve">GRUPA PREDMETA NABAVE 34. Reagensi i potrošni materijal za molekularnu dijagnostiku - Uređaj RT-PCR 
</t>
    </r>
    <r>
      <rPr>
        <sz val="11"/>
        <rFont val="Calibri"/>
        <family val="2"/>
        <charset val="238"/>
        <scheme val="minor"/>
      </rPr>
      <t xml:space="preserve">VAŽNO: </t>
    </r>
    <r>
      <rPr>
        <b/>
        <sz val="11"/>
        <rFont val="Calibri"/>
        <family val="2"/>
        <charset val="238"/>
        <scheme val="minor"/>
      </rPr>
      <t>Ponuditelj je dužan najkasnije u roku 20 dana od dana obstranog potpisa Okvirnog sporazuma isporučiti uređaje za koje ponuditelj pokriva sve troškove isporuke , instalacije, validacije instrumenata, servisa i redovnog odžavanja uređaja. Ponuditelj je dužan u roku 7 dana od dana isporuke uređaja educirati osoblje Naručitelja o načinu rada i rukovanja s uređajima.</t>
    </r>
  </si>
  <si>
    <t>Ponuditelj je dužan najkasnije u roku 20 dana od dana obstranog potpisa Okvirnog sporazuma isporučiti uređaje za koje ponuditelj pokriva sve troškove isporuke , instalacije, validacije instrumenata, servisa i redovnog odžavanja uređaja. Ponuditelj je dužan u roku 7 dana od dana isporuke uređaja educirati osoblje Naručitelja o načinu rada i rukovanja s uređajima.</t>
  </si>
  <si>
    <t>HBV-1211</t>
  </si>
  <si>
    <t>HCV-1211</t>
  </si>
  <si>
    <t>HIV-1211</t>
  </si>
  <si>
    <t>CMV-1111</t>
  </si>
  <si>
    <t>BKV-1111</t>
  </si>
  <si>
    <t>EBV-1111</t>
  </si>
  <si>
    <t>MTN-1111</t>
  </si>
  <si>
    <t>STI8A-1111</t>
  </si>
  <si>
    <t>STI8B-1111</t>
  </si>
  <si>
    <t>STI4C-1111</t>
  </si>
  <si>
    <t>HHP-1111</t>
  </si>
  <si>
    <t>NOR-1111</t>
  </si>
  <si>
    <t>ENT-1111</t>
  </si>
  <si>
    <t>K-4614</t>
  </si>
  <si>
    <t>K-4471</t>
  </si>
  <si>
    <t>K-4414</t>
  </si>
  <si>
    <t>K-4418</t>
  </si>
  <si>
    <t>3111-4110</t>
  </si>
  <si>
    <t>3111-50</t>
  </si>
  <si>
    <t>3111-52</t>
  </si>
  <si>
    <t>MD04831</t>
  </si>
  <si>
    <t>E7680</t>
  </si>
  <si>
    <t>E7630-1</t>
  </si>
  <si>
    <t>E7634-1</t>
  </si>
  <si>
    <t>E7600</t>
  </si>
  <si>
    <t>E7603</t>
  </si>
  <si>
    <t>E7637</t>
  </si>
  <si>
    <t>E7636</t>
  </si>
  <si>
    <t>E7640</t>
  </si>
  <si>
    <t xml:space="preserve">NZY Tech/Portugal </t>
  </si>
  <si>
    <t xml:space="preserve">Bioneer/ Republika Koreja </t>
  </si>
  <si>
    <t xml:space="preserve">Amplex Diagnostics/ Njemačka </t>
  </si>
  <si>
    <t>96 testova</t>
  </si>
  <si>
    <t>48 testova</t>
  </si>
  <si>
    <t>100 listova</t>
  </si>
  <si>
    <t>250 stripova</t>
  </si>
  <si>
    <t>25 pločica</t>
  </si>
  <si>
    <t>12 testova</t>
  </si>
  <si>
    <t>24 testa</t>
  </si>
  <si>
    <t>24 test</t>
  </si>
  <si>
    <t>384 testova</t>
  </si>
  <si>
    <t>E7631-1</t>
  </si>
  <si>
    <t>E7635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</si>
</sst>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i/>
      <sz val="9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0" borderId="1" xfId="0" applyFont="1" applyBorder="1" applyAlignment="1">
      <alignment wrapText="1"/>
    </xf>
    <xf numFmtId="1" fontId="2" fillId="0" borderId="0" xfId="0" applyNumberFormat="1" applyFont="1" applyAlignment="1">
      <alignment horizontal="center" vertical="center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43</xdr:row>
      <xdr:rowOff>0</xdr:rowOff>
    </xdr:from>
    <xdr:to>
      <xdr:col>1</xdr:col>
      <xdr:colOff>1409700</xdr:colOff>
      <xdr:row>44</xdr:row>
      <xdr:rowOff>11431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A6DA564-A5BB-4F49-9024-E69A8340AB3E}"/>
            </a:ext>
          </a:extLst>
        </xdr:cNvPr>
        <xdr:cNvSpPr txBox="1">
          <a:spLocks noChangeArrowheads="1"/>
        </xdr:cNvSpPr>
      </xdr:nvSpPr>
      <xdr:spPr bwMode="auto">
        <a:xfrm>
          <a:off x="1914525" y="26908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43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60F24FD-2CAE-45C0-BDBA-2BBC67F0A02A}"/>
            </a:ext>
          </a:extLst>
        </xdr:cNvPr>
        <xdr:cNvSpPr txBox="1">
          <a:spLocks noChangeArrowheads="1"/>
        </xdr:cNvSpPr>
      </xdr:nvSpPr>
      <xdr:spPr bwMode="auto">
        <a:xfrm>
          <a:off x="1914525" y="26908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43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E2188D8-3A85-480D-A9E9-4C1C3FFB999D}"/>
            </a:ext>
          </a:extLst>
        </xdr:cNvPr>
        <xdr:cNvSpPr txBox="1">
          <a:spLocks noChangeArrowheads="1"/>
        </xdr:cNvSpPr>
      </xdr:nvSpPr>
      <xdr:spPr bwMode="auto">
        <a:xfrm>
          <a:off x="1914525" y="26908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43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55A1B069-98B8-4E36-83B4-E5D56761F720}"/>
            </a:ext>
          </a:extLst>
        </xdr:cNvPr>
        <xdr:cNvSpPr txBox="1">
          <a:spLocks noChangeArrowheads="1"/>
        </xdr:cNvSpPr>
      </xdr:nvSpPr>
      <xdr:spPr bwMode="auto">
        <a:xfrm>
          <a:off x="1914525" y="26908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43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853CBE9-B507-4596-9CAA-73AE7795A000}"/>
            </a:ext>
          </a:extLst>
        </xdr:cNvPr>
        <xdr:cNvSpPr txBox="1">
          <a:spLocks noChangeArrowheads="1"/>
        </xdr:cNvSpPr>
      </xdr:nvSpPr>
      <xdr:spPr bwMode="auto">
        <a:xfrm>
          <a:off x="1914525" y="26908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43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C7AFD30-2A05-462D-A513-B71F51EEF70F}"/>
            </a:ext>
          </a:extLst>
        </xdr:cNvPr>
        <xdr:cNvSpPr txBox="1">
          <a:spLocks noChangeArrowheads="1"/>
        </xdr:cNvSpPr>
      </xdr:nvSpPr>
      <xdr:spPr bwMode="auto">
        <a:xfrm>
          <a:off x="1914525" y="26908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43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6D6E03F3-A594-438C-A8C4-95D086EBB389}"/>
            </a:ext>
          </a:extLst>
        </xdr:cNvPr>
        <xdr:cNvSpPr txBox="1">
          <a:spLocks noChangeArrowheads="1"/>
        </xdr:cNvSpPr>
      </xdr:nvSpPr>
      <xdr:spPr bwMode="auto">
        <a:xfrm>
          <a:off x="1914525" y="26908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43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6F14D1C9-D008-4698-A5F5-F626F67251BC}"/>
            </a:ext>
          </a:extLst>
        </xdr:cNvPr>
        <xdr:cNvSpPr txBox="1">
          <a:spLocks noChangeArrowheads="1"/>
        </xdr:cNvSpPr>
      </xdr:nvSpPr>
      <xdr:spPr bwMode="auto">
        <a:xfrm>
          <a:off x="1914525" y="26908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43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7A3D94F-4D65-462B-8F5C-D5D6293F840F}"/>
            </a:ext>
          </a:extLst>
        </xdr:cNvPr>
        <xdr:cNvSpPr txBox="1">
          <a:spLocks noChangeArrowheads="1"/>
        </xdr:cNvSpPr>
      </xdr:nvSpPr>
      <xdr:spPr bwMode="auto">
        <a:xfrm>
          <a:off x="1914525" y="26908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43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5523ACA-DA70-44AC-81BC-56836450FC34}"/>
            </a:ext>
          </a:extLst>
        </xdr:cNvPr>
        <xdr:cNvSpPr txBox="1">
          <a:spLocks noChangeArrowheads="1"/>
        </xdr:cNvSpPr>
      </xdr:nvSpPr>
      <xdr:spPr bwMode="auto">
        <a:xfrm>
          <a:off x="1914525" y="26908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43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6DC26F0-7BF6-411B-8B65-B6C684B9C92B}"/>
            </a:ext>
          </a:extLst>
        </xdr:cNvPr>
        <xdr:cNvSpPr txBox="1">
          <a:spLocks noChangeArrowheads="1"/>
        </xdr:cNvSpPr>
      </xdr:nvSpPr>
      <xdr:spPr bwMode="auto">
        <a:xfrm>
          <a:off x="1914525" y="26908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43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78371648-4F49-463E-9F4C-E8DF5C656C0C}"/>
            </a:ext>
          </a:extLst>
        </xdr:cNvPr>
        <xdr:cNvSpPr txBox="1">
          <a:spLocks noChangeArrowheads="1"/>
        </xdr:cNvSpPr>
      </xdr:nvSpPr>
      <xdr:spPr bwMode="auto">
        <a:xfrm>
          <a:off x="1914525" y="26908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43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429F69D5-69AB-4BE3-95D7-4FB56159F49B}"/>
            </a:ext>
          </a:extLst>
        </xdr:cNvPr>
        <xdr:cNvSpPr txBox="1">
          <a:spLocks noChangeArrowheads="1"/>
        </xdr:cNvSpPr>
      </xdr:nvSpPr>
      <xdr:spPr bwMode="auto">
        <a:xfrm>
          <a:off x="1914525" y="26908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43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85223AA0-9C4D-44E6-88F4-2C9A9962C9F1}"/>
            </a:ext>
          </a:extLst>
        </xdr:cNvPr>
        <xdr:cNvSpPr txBox="1">
          <a:spLocks noChangeArrowheads="1"/>
        </xdr:cNvSpPr>
      </xdr:nvSpPr>
      <xdr:spPr bwMode="auto">
        <a:xfrm>
          <a:off x="1914525" y="26908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43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373188A2-164B-4257-9A5D-E7A103C59BF0}"/>
            </a:ext>
          </a:extLst>
        </xdr:cNvPr>
        <xdr:cNvSpPr txBox="1">
          <a:spLocks noChangeArrowheads="1"/>
        </xdr:cNvSpPr>
      </xdr:nvSpPr>
      <xdr:spPr bwMode="auto">
        <a:xfrm>
          <a:off x="1914525" y="26908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43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F74FBE09-67C0-4969-AA10-C57700046CC3}"/>
            </a:ext>
          </a:extLst>
        </xdr:cNvPr>
        <xdr:cNvSpPr txBox="1">
          <a:spLocks noChangeArrowheads="1"/>
        </xdr:cNvSpPr>
      </xdr:nvSpPr>
      <xdr:spPr bwMode="auto">
        <a:xfrm>
          <a:off x="1914525" y="26908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43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C12741E-BC23-4FF2-85BC-5E75D209719B}"/>
            </a:ext>
          </a:extLst>
        </xdr:cNvPr>
        <xdr:cNvSpPr txBox="1">
          <a:spLocks noChangeArrowheads="1"/>
        </xdr:cNvSpPr>
      </xdr:nvSpPr>
      <xdr:spPr bwMode="auto">
        <a:xfrm>
          <a:off x="1914525" y="26908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43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3AF0FDF6-6A2D-4ECE-BC49-09FF81E3001C}"/>
            </a:ext>
          </a:extLst>
        </xdr:cNvPr>
        <xdr:cNvSpPr txBox="1">
          <a:spLocks noChangeArrowheads="1"/>
        </xdr:cNvSpPr>
      </xdr:nvSpPr>
      <xdr:spPr bwMode="auto">
        <a:xfrm>
          <a:off x="1914525" y="26908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50E71-EA22-450D-866C-FBED9DE26333}">
  <sheetPr>
    <tabColor rgb="FF00B0F0"/>
  </sheetPr>
  <dimension ref="A2:N47"/>
  <sheetViews>
    <sheetView tabSelected="1" topLeftCell="D29" zoomScale="98" zoomScaleNormal="98" zoomScaleSheetLayoutView="50" workbookViewId="0">
      <selection activeCell="F41" sqref="F41"/>
    </sheetView>
  </sheetViews>
  <sheetFormatPr defaultColWidth="9.140625" defaultRowHeight="15" x14ac:dyDescent="0.25"/>
  <cols>
    <col min="1" max="1" width="8.7109375" style="1" customWidth="1"/>
    <col min="2" max="2" width="70.7109375" style="16" customWidth="1"/>
    <col min="3" max="4" width="11.42578125" style="1" customWidth="1"/>
    <col min="5" max="5" width="17.5703125" style="1" customWidth="1"/>
    <col min="6" max="14" width="11.42578125" style="1" customWidth="1"/>
    <col min="15" max="16384" width="9.140625" style="6"/>
  </cols>
  <sheetData>
    <row r="2" spans="1:14" s="4" customFormat="1" ht="20.100000000000001" customHeight="1" x14ac:dyDescent="0.2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2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2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25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25">
      <c r="A6" s="29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x14ac:dyDescent="0.25">
      <c r="A7" s="7"/>
      <c r="B7" s="8"/>
      <c r="C7" s="7"/>
      <c r="D7" s="7"/>
      <c r="E7" s="7"/>
      <c r="F7" s="7"/>
      <c r="G7" s="7"/>
    </row>
    <row r="8" spans="1:14" ht="80.099999999999994" customHeight="1" x14ac:dyDescent="0.2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</row>
    <row r="9" spans="1:14" s="21" customFormat="1" ht="9.9499999999999993" customHeight="1" x14ac:dyDescent="0.3">
      <c r="A9" s="17">
        <v>1</v>
      </c>
      <c r="B9" s="18">
        <v>2</v>
      </c>
      <c r="C9" s="17">
        <v>3</v>
      </c>
      <c r="D9" s="17">
        <v>4</v>
      </c>
      <c r="E9" s="17">
        <v>5</v>
      </c>
      <c r="F9" s="19">
        <v>6</v>
      </c>
      <c r="G9" s="17">
        <v>7</v>
      </c>
      <c r="H9" s="17">
        <v>8</v>
      </c>
      <c r="I9" s="17">
        <v>9</v>
      </c>
      <c r="J9" s="17">
        <v>10</v>
      </c>
      <c r="K9" s="20">
        <v>11</v>
      </c>
      <c r="L9" s="17" t="s">
        <v>54</v>
      </c>
      <c r="M9" s="17">
        <v>13</v>
      </c>
      <c r="N9" s="17" t="s">
        <v>55</v>
      </c>
    </row>
    <row r="10" spans="1:14" ht="120" x14ac:dyDescent="0.25">
      <c r="A10" s="10"/>
      <c r="B10" s="11" t="s">
        <v>58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1" customFormat="1" ht="30" customHeight="1" x14ac:dyDescent="0.25">
      <c r="A11" s="22">
        <v>1</v>
      </c>
      <c r="B11" s="24" t="s">
        <v>20</v>
      </c>
      <c r="C11" s="14" t="s">
        <v>21</v>
      </c>
      <c r="D11" s="12">
        <v>2</v>
      </c>
      <c r="E11" s="26" t="s">
        <v>90</v>
      </c>
      <c r="F11" s="12" t="s">
        <v>60</v>
      </c>
      <c r="G11" s="12" t="s">
        <v>92</v>
      </c>
      <c r="H11" s="13">
        <v>1683.94</v>
      </c>
      <c r="I11" s="13">
        <v>25</v>
      </c>
      <c r="J11" s="13">
        <f t="shared" ref="J11:J41" si="0">H11*0.25</f>
        <v>420.98500000000001</v>
      </c>
      <c r="K11" s="13">
        <f t="shared" ref="K11:K41" si="1">H11+J11</f>
        <v>2104.9250000000002</v>
      </c>
      <c r="L11" s="13">
        <f t="shared" ref="L11:L41" si="2">H11*D11</f>
        <v>3367.88</v>
      </c>
      <c r="M11" s="13">
        <f t="shared" ref="M11:M41" si="3">L11*0.25</f>
        <v>841.97</v>
      </c>
      <c r="N11" s="13">
        <f t="shared" ref="N11:N41" si="4">L11+M11</f>
        <v>4209.8500000000004</v>
      </c>
    </row>
    <row r="12" spans="1:14" s="1" customFormat="1" ht="30" customHeight="1" x14ac:dyDescent="0.25">
      <c r="A12" s="23">
        <v>2</v>
      </c>
      <c r="B12" s="25" t="s">
        <v>22</v>
      </c>
      <c r="C12" s="14" t="s">
        <v>21</v>
      </c>
      <c r="D12" s="12">
        <v>2</v>
      </c>
      <c r="E12" s="26" t="s">
        <v>90</v>
      </c>
      <c r="F12" s="12" t="s">
        <v>61</v>
      </c>
      <c r="G12" s="12" t="s">
        <v>92</v>
      </c>
      <c r="H12" s="13">
        <v>1943</v>
      </c>
      <c r="I12" s="13">
        <v>25</v>
      </c>
      <c r="J12" s="13">
        <f t="shared" si="0"/>
        <v>485.75</v>
      </c>
      <c r="K12" s="13">
        <f t="shared" si="1"/>
        <v>2428.75</v>
      </c>
      <c r="L12" s="13">
        <f t="shared" si="2"/>
        <v>3886</v>
      </c>
      <c r="M12" s="13">
        <f t="shared" si="3"/>
        <v>971.5</v>
      </c>
      <c r="N12" s="13">
        <f t="shared" si="4"/>
        <v>4857.5</v>
      </c>
    </row>
    <row r="13" spans="1:14" s="1" customFormat="1" ht="30" customHeight="1" x14ac:dyDescent="0.25">
      <c r="A13" s="23">
        <v>3</v>
      </c>
      <c r="B13" s="25" t="s">
        <v>23</v>
      </c>
      <c r="C13" s="14" t="s">
        <v>21</v>
      </c>
      <c r="D13" s="12">
        <v>2</v>
      </c>
      <c r="E13" s="26" t="s">
        <v>90</v>
      </c>
      <c r="F13" s="12" t="s">
        <v>62</v>
      </c>
      <c r="G13" s="12" t="s">
        <v>92</v>
      </c>
      <c r="H13" s="13">
        <v>1943</v>
      </c>
      <c r="I13" s="13">
        <v>25</v>
      </c>
      <c r="J13" s="13">
        <f t="shared" si="0"/>
        <v>485.75</v>
      </c>
      <c r="K13" s="13">
        <f t="shared" si="1"/>
        <v>2428.75</v>
      </c>
      <c r="L13" s="13">
        <f t="shared" si="2"/>
        <v>3886</v>
      </c>
      <c r="M13" s="13">
        <f t="shared" si="3"/>
        <v>971.5</v>
      </c>
      <c r="N13" s="13">
        <f t="shared" si="4"/>
        <v>4857.5</v>
      </c>
    </row>
    <row r="14" spans="1:14" s="1" customFormat="1" ht="30" customHeight="1" x14ac:dyDescent="0.25">
      <c r="A14" s="23">
        <v>4</v>
      </c>
      <c r="B14" s="25" t="s">
        <v>24</v>
      </c>
      <c r="C14" s="14" t="s">
        <v>21</v>
      </c>
      <c r="D14" s="12">
        <v>112</v>
      </c>
      <c r="E14" s="26" t="s">
        <v>90</v>
      </c>
      <c r="F14" s="12" t="s">
        <v>63</v>
      </c>
      <c r="G14" s="12" t="s">
        <v>92</v>
      </c>
      <c r="H14" s="13">
        <v>1101.04</v>
      </c>
      <c r="I14" s="13">
        <v>25</v>
      </c>
      <c r="J14" s="13">
        <f t="shared" si="0"/>
        <v>275.26</v>
      </c>
      <c r="K14" s="13">
        <f t="shared" si="1"/>
        <v>1376.3</v>
      </c>
      <c r="L14" s="13">
        <f t="shared" si="2"/>
        <v>123316.48</v>
      </c>
      <c r="M14" s="13">
        <f t="shared" si="3"/>
        <v>30829.119999999999</v>
      </c>
      <c r="N14" s="13">
        <f t="shared" si="4"/>
        <v>154145.60000000001</v>
      </c>
    </row>
    <row r="15" spans="1:14" s="1" customFormat="1" ht="30" customHeight="1" x14ac:dyDescent="0.25">
      <c r="A15" s="23">
        <v>5</v>
      </c>
      <c r="B15" s="25" t="s">
        <v>25</v>
      </c>
      <c r="C15" s="14" t="s">
        <v>21</v>
      </c>
      <c r="D15" s="12">
        <v>2</v>
      </c>
      <c r="E15" s="26" t="s">
        <v>90</v>
      </c>
      <c r="F15" s="12" t="s">
        <v>64</v>
      </c>
      <c r="G15" s="12" t="s">
        <v>92</v>
      </c>
      <c r="H15" s="13">
        <v>1036.26</v>
      </c>
      <c r="I15" s="13">
        <v>25</v>
      </c>
      <c r="J15" s="13">
        <f t="shared" si="0"/>
        <v>259.065</v>
      </c>
      <c r="K15" s="13">
        <f t="shared" si="1"/>
        <v>1295.325</v>
      </c>
      <c r="L15" s="13">
        <f t="shared" si="2"/>
        <v>2072.52</v>
      </c>
      <c r="M15" s="13">
        <f t="shared" si="3"/>
        <v>518.13</v>
      </c>
      <c r="N15" s="13">
        <f t="shared" si="4"/>
        <v>2590.65</v>
      </c>
    </row>
    <row r="16" spans="1:14" s="1" customFormat="1" ht="30" customHeight="1" x14ac:dyDescent="0.25">
      <c r="A16" s="23">
        <v>6</v>
      </c>
      <c r="B16" s="25" t="s">
        <v>26</v>
      </c>
      <c r="C16" s="14" t="s">
        <v>21</v>
      </c>
      <c r="D16" s="12">
        <v>112</v>
      </c>
      <c r="E16" s="26" t="s">
        <v>90</v>
      </c>
      <c r="F16" s="12" t="s">
        <v>65</v>
      </c>
      <c r="G16" s="12" t="s">
        <v>92</v>
      </c>
      <c r="H16" s="13">
        <v>1036.26</v>
      </c>
      <c r="I16" s="13">
        <v>25</v>
      </c>
      <c r="J16" s="13">
        <f t="shared" si="0"/>
        <v>259.065</v>
      </c>
      <c r="K16" s="13">
        <f t="shared" si="1"/>
        <v>1295.325</v>
      </c>
      <c r="L16" s="13">
        <f t="shared" si="2"/>
        <v>116061.12</v>
      </c>
      <c r="M16" s="13">
        <f t="shared" si="3"/>
        <v>29015.279999999999</v>
      </c>
      <c r="N16" s="13">
        <f t="shared" si="4"/>
        <v>145076.4</v>
      </c>
    </row>
    <row r="17" spans="1:14" s="1" customFormat="1" ht="30" customHeight="1" x14ac:dyDescent="0.25">
      <c r="A17" s="22">
        <v>7</v>
      </c>
      <c r="B17" s="25" t="s">
        <v>27</v>
      </c>
      <c r="C17" s="14" t="s">
        <v>21</v>
      </c>
      <c r="D17" s="12">
        <v>2</v>
      </c>
      <c r="E17" s="26" t="s">
        <v>90</v>
      </c>
      <c r="F17" s="12" t="s">
        <v>66</v>
      </c>
      <c r="G17" s="12" t="s">
        <v>92</v>
      </c>
      <c r="H17" s="13">
        <v>841.96</v>
      </c>
      <c r="I17" s="13">
        <v>25</v>
      </c>
      <c r="J17" s="13">
        <f t="shared" si="0"/>
        <v>210.49</v>
      </c>
      <c r="K17" s="13">
        <f t="shared" si="1"/>
        <v>1052.45</v>
      </c>
      <c r="L17" s="13">
        <f t="shared" si="2"/>
        <v>1683.92</v>
      </c>
      <c r="M17" s="13">
        <f t="shared" si="3"/>
        <v>420.98</v>
      </c>
      <c r="N17" s="13">
        <f t="shared" si="4"/>
        <v>2104.9</v>
      </c>
    </row>
    <row r="18" spans="1:14" s="1" customFormat="1" ht="30" customHeight="1" x14ac:dyDescent="0.25">
      <c r="A18" s="23">
        <v>8</v>
      </c>
      <c r="B18" s="25" t="s">
        <v>28</v>
      </c>
      <c r="C18" s="14" t="s">
        <v>21</v>
      </c>
      <c r="D18" s="12">
        <v>8</v>
      </c>
      <c r="E18" s="26" t="s">
        <v>90</v>
      </c>
      <c r="F18" s="12" t="s">
        <v>67</v>
      </c>
      <c r="G18" s="12" t="s">
        <v>92</v>
      </c>
      <c r="H18" s="13">
        <v>698.88</v>
      </c>
      <c r="I18" s="13">
        <v>25</v>
      </c>
      <c r="J18" s="13">
        <f t="shared" si="0"/>
        <v>174.72</v>
      </c>
      <c r="K18" s="13">
        <f t="shared" si="1"/>
        <v>873.6</v>
      </c>
      <c r="L18" s="13">
        <f t="shared" si="2"/>
        <v>5591.04</v>
      </c>
      <c r="M18" s="13">
        <f t="shared" si="3"/>
        <v>1397.76</v>
      </c>
      <c r="N18" s="13">
        <f t="shared" si="4"/>
        <v>6988.8</v>
      </c>
    </row>
    <row r="19" spans="1:14" s="1" customFormat="1" ht="30" customHeight="1" x14ac:dyDescent="0.25">
      <c r="A19" s="23">
        <v>9</v>
      </c>
      <c r="B19" s="25" t="s">
        <v>29</v>
      </c>
      <c r="C19" s="14" t="s">
        <v>21</v>
      </c>
      <c r="D19" s="12">
        <v>2</v>
      </c>
      <c r="E19" s="26" t="s">
        <v>90</v>
      </c>
      <c r="F19" s="12" t="s">
        <v>68</v>
      </c>
      <c r="G19" s="12" t="s">
        <v>92</v>
      </c>
      <c r="H19" s="13">
        <v>698.88</v>
      </c>
      <c r="I19" s="13">
        <v>25</v>
      </c>
      <c r="J19" s="13">
        <f t="shared" si="0"/>
        <v>174.72</v>
      </c>
      <c r="K19" s="13">
        <f t="shared" si="1"/>
        <v>873.6</v>
      </c>
      <c r="L19" s="13">
        <f t="shared" si="2"/>
        <v>1397.76</v>
      </c>
      <c r="M19" s="13">
        <f t="shared" si="3"/>
        <v>349.44</v>
      </c>
      <c r="N19" s="13">
        <f t="shared" si="4"/>
        <v>1747.2</v>
      </c>
    </row>
    <row r="20" spans="1:14" s="1" customFormat="1" ht="30" customHeight="1" x14ac:dyDescent="0.25">
      <c r="A20" s="23">
        <v>10</v>
      </c>
      <c r="B20" s="25" t="s">
        <v>30</v>
      </c>
      <c r="C20" s="14" t="s">
        <v>21</v>
      </c>
      <c r="D20" s="12">
        <v>2</v>
      </c>
      <c r="E20" s="26" t="s">
        <v>90</v>
      </c>
      <c r="F20" s="12" t="s">
        <v>69</v>
      </c>
      <c r="G20" s="12" t="s">
        <v>92</v>
      </c>
      <c r="H20" s="13">
        <v>1036.26</v>
      </c>
      <c r="I20" s="13">
        <v>25</v>
      </c>
      <c r="J20" s="13">
        <f t="shared" si="0"/>
        <v>259.065</v>
      </c>
      <c r="K20" s="13">
        <f t="shared" si="1"/>
        <v>1295.325</v>
      </c>
      <c r="L20" s="13">
        <f t="shared" si="2"/>
        <v>2072.52</v>
      </c>
      <c r="M20" s="13">
        <f t="shared" si="3"/>
        <v>518.13</v>
      </c>
      <c r="N20" s="13">
        <f t="shared" si="4"/>
        <v>2590.65</v>
      </c>
    </row>
    <row r="21" spans="1:14" s="1" customFormat="1" ht="30" customHeight="1" x14ac:dyDescent="0.25">
      <c r="A21" s="23">
        <v>11</v>
      </c>
      <c r="B21" s="25" t="s">
        <v>31</v>
      </c>
      <c r="C21" s="14" t="s">
        <v>21</v>
      </c>
      <c r="D21" s="12">
        <v>24</v>
      </c>
      <c r="E21" s="26" t="s">
        <v>90</v>
      </c>
      <c r="F21" s="12" t="s">
        <v>70</v>
      </c>
      <c r="G21" s="12" t="s">
        <v>93</v>
      </c>
      <c r="H21" s="13">
        <v>615.26</v>
      </c>
      <c r="I21" s="13">
        <v>25</v>
      </c>
      <c r="J21" s="13">
        <f t="shared" si="0"/>
        <v>153.815</v>
      </c>
      <c r="K21" s="13">
        <f t="shared" si="1"/>
        <v>769.07500000000005</v>
      </c>
      <c r="L21" s="13">
        <f t="shared" si="2"/>
        <v>14766.24</v>
      </c>
      <c r="M21" s="13">
        <f t="shared" si="3"/>
        <v>3691.56</v>
      </c>
      <c r="N21" s="13">
        <f t="shared" si="4"/>
        <v>18457.8</v>
      </c>
    </row>
    <row r="22" spans="1:14" s="1" customFormat="1" ht="30" customHeight="1" x14ac:dyDescent="0.25">
      <c r="A22" s="23">
        <v>12</v>
      </c>
      <c r="B22" s="25" t="s">
        <v>32</v>
      </c>
      <c r="C22" s="14" t="s">
        <v>21</v>
      </c>
      <c r="D22" s="12">
        <v>2</v>
      </c>
      <c r="E22" s="26" t="s">
        <v>90</v>
      </c>
      <c r="F22" s="12" t="s">
        <v>71</v>
      </c>
      <c r="G22" s="12" t="s">
        <v>92</v>
      </c>
      <c r="H22" s="13">
        <v>906.74</v>
      </c>
      <c r="I22" s="13">
        <v>25</v>
      </c>
      <c r="J22" s="13">
        <f t="shared" si="0"/>
        <v>226.685</v>
      </c>
      <c r="K22" s="13">
        <f t="shared" si="1"/>
        <v>1133.425</v>
      </c>
      <c r="L22" s="13">
        <f t="shared" si="2"/>
        <v>1813.48</v>
      </c>
      <c r="M22" s="13">
        <f t="shared" si="3"/>
        <v>453.37</v>
      </c>
      <c r="N22" s="13">
        <f t="shared" si="4"/>
        <v>2266.85</v>
      </c>
    </row>
    <row r="23" spans="1:14" s="1" customFormat="1" ht="30" customHeight="1" x14ac:dyDescent="0.25">
      <c r="A23" s="22">
        <v>13</v>
      </c>
      <c r="B23" s="25" t="s">
        <v>33</v>
      </c>
      <c r="C23" s="14" t="s">
        <v>21</v>
      </c>
      <c r="D23" s="12">
        <v>2</v>
      </c>
      <c r="E23" s="26" t="s">
        <v>90</v>
      </c>
      <c r="F23" s="12" t="s">
        <v>72</v>
      </c>
      <c r="G23" s="12" t="s">
        <v>92</v>
      </c>
      <c r="H23" s="13">
        <v>906.74</v>
      </c>
      <c r="I23" s="13">
        <v>25</v>
      </c>
      <c r="J23" s="13">
        <f t="shared" si="0"/>
        <v>226.685</v>
      </c>
      <c r="K23" s="13">
        <f t="shared" si="1"/>
        <v>1133.425</v>
      </c>
      <c r="L23" s="13">
        <f t="shared" si="2"/>
        <v>1813.48</v>
      </c>
      <c r="M23" s="13">
        <f t="shared" si="3"/>
        <v>453.37</v>
      </c>
      <c r="N23" s="13">
        <f t="shared" si="4"/>
        <v>2266.85</v>
      </c>
    </row>
    <row r="24" spans="1:14" s="1" customFormat="1" ht="30" customHeight="1" x14ac:dyDescent="0.25">
      <c r="A24" s="23">
        <v>14</v>
      </c>
      <c r="B24" s="25" t="s">
        <v>34</v>
      </c>
      <c r="C24" s="14" t="s">
        <v>21</v>
      </c>
      <c r="D24" s="12">
        <v>40</v>
      </c>
      <c r="E24" s="26" t="s">
        <v>90</v>
      </c>
      <c r="F24" s="12" t="s">
        <v>73</v>
      </c>
      <c r="G24" s="12" t="s">
        <v>100</v>
      </c>
      <c r="H24" s="13">
        <v>1370.12</v>
      </c>
      <c r="I24" s="13">
        <v>25</v>
      </c>
      <c r="J24" s="13">
        <f t="shared" si="0"/>
        <v>342.53</v>
      </c>
      <c r="K24" s="13">
        <f t="shared" si="1"/>
        <v>1712.6499999999999</v>
      </c>
      <c r="L24" s="13">
        <f t="shared" si="2"/>
        <v>54804.799999999996</v>
      </c>
      <c r="M24" s="13">
        <f t="shared" si="3"/>
        <v>13701.199999999999</v>
      </c>
      <c r="N24" s="13">
        <f t="shared" si="4"/>
        <v>68506</v>
      </c>
    </row>
    <row r="25" spans="1:14" s="1" customFormat="1" ht="30" customHeight="1" x14ac:dyDescent="0.25">
      <c r="A25" s="23">
        <v>15</v>
      </c>
      <c r="B25" s="25" t="s">
        <v>35</v>
      </c>
      <c r="C25" s="14" t="s">
        <v>21</v>
      </c>
      <c r="D25" s="12">
        <v>200</v>
      </c>
      <c r="E25" s="27" t="s">
        <v>90</v>
      </c>
      <c r="F25" s="12" t="s">
        <v>74</v>
      </c>
      <c r="G25" s="12" t="s">
        <v>92</v>
      </c>
      <c r="H25" s="13">
        <v>436.98</v>
      </c>
      <c r="I25" s="13">
        <v>25</v>
      </c>
      <c r="J25" s="13">
        <f t="shared" si="0"/>
        <v>109.245</v>
      </c>
      <c r="K25" s="13">
        <f t="shared" si="1"/>
        <v>546.22500000000002</v>
      </c>
      <c r="L25" s="13">
        <f t="shared" si="2"/>
        <v>87396</v>
      </c>
      <c r="M25" s="13">
        <f t="shared" si="3"/>
        <v>21849</v>
      </c>
      <c r="N25" s="13">
        <f t="shared" si="4"/>
        <v>109245</v>
      </c>
    </row>
    <row r="26" spans="1:14" s="1" customFormat="1" ht="30" customHeight="1" x14ac:dyDescent="0.25">
      <c r="A26" s="23">
        <v>16</v>
      </c>
      <c r="B26" s="25" t="s">
        <v>36</v>
      </c>
      <c r="C26" s="14" t="s">
        <v>21</v>
      </c>
      <c r="D26" s="12">
        <v>12</v>
      </c>
      <c r="E26" s="26" t="s">
        <v>90</v>
      </c>
      <c r="F26" s="12" t="s">
        <v>75</v>
      </c>
      <c r="G26" s="12" t="s">
        <v>92</v>
      </c>
      <c r="H26" s="13">
        <v>455.84</v>
      </c>
      <c r="I26" s="13">
        <v>25</v>
      </c>
      <c r="J26" s="13">
        <f t="shared" si="0"/>
        <v>113.96</v>
      </c>
      <c r="K26" s="13">
        <f t="shared" si="1"/>
        <v>569.79999999999995</v>
      </c>
      <c r="L26" s="13">
        <f t="shared" si="2"/>
        <v>5470.08</v>
      </c>
      <c r="M26" s="13">
        <f t="shared" si="3"/>
        <v>1367.52</v>
      </c>
      <c r="N26" s="13">
        <f t="shared" si="4"/>
        <v>6837.6</v>
      </c>
    </row>
    <row r="27" spans="1:14" s="1" customFormat="1" ht="30" customHeight="1" x14ac:dyDescent="0.25">
      <c r="A27" s="23">
        <v>17</v>
      </c>
      <c r="B27" s="25" t="s">
        <v>37</v>
      </c>
      <c r="C27" s="14" t="s">
        <v>21</v>
      </c>
      <c r="D27" s="12">
        <v>2</v>
      </c>
      <c r="E27" s="27" t="s">
        <v>90</v>
      </c>
      <c r="F27" s="12" t="s">
        <v>76</v>
      </c>
      <c r="G27" s="12" t="s">
        <v>92</v>
      </c>
      <c r="H27" s="13">
        <v>505.18</v>
      </c>
      <c r="I27" s="13">
        <v>25</v>
      </c>
      <c r="J27" s="13">
        <f t="shared" si="0"/>
        <v>126.295</v>
      </c>
      <c r="K27" s="13">
        <f t="shared" si="1"/>
        <v>631.47500000000002</v>
      </c>
      <c r="L27" s="13">
        <f t="shared" si="2"/>
        <v>1010.36</v>
      </c>
      <c r="M27" s="13">
        <f t="shared" si="3"/>
        <v>252.59</v>
      </c>
      <c r="N27" s="13">
        <f t="shared" si="4"/>
        <v>1262.95</v>
      </c>
    </row>
    <row r="28" spans="1:14" s="1" customFormat="1" ht="30" customHeight="1" x14ac:dyDescent="0.25">
      <c r="A28" s="23">
        <v>18</v>
      </c>
      <c r="B28" s="25" t="s">
        <v>38</v>
      </c>
      <c r="C28" s="14" t="s">
        <v>21</v>
      </c>
      <c r="D28" s="12">
        <v>44</v>
      </c>
      <c r="E28" s="26" t="s">
        <v>90</v>
      </c>
      <c r="F28" s="12" t="s">
        <v>77</v>
      </c>
      <c r="G28" s="12" t="s">
        <v>94</v>
      </c>
      <c r="H28" s="13">
        <v>457.44</v>
      </c>
      <c r="I28" s="13">
        <v>25</v>
      </c>
      <c r="J28" s="13">
        <f t="shared" si="0"/>
        <v>114.36</v>
      </c>
      <c r="K28" s="13">
        <f t="shared" si="1"/>
        <v>571.79999999999995</v>
      </c>
      <c r="L28" s="13">
        <f t="shared" si="2"/>
        <v>20127.36</v>
      </c>
      <c r="M28" s="13">
        <f t="shared" si="3"/>
        <v>5031.84</v>
      </c>
      <c r="N28" s="13">
        <f t="shared" si="4"/>
        <v>25159.200000000001</v>
      </c>
    </row>
    <row r="29" spans="1:14" s="1" customFormat="1" ht="30" customHeight="1" x14ac:dyDescent="0.25">
      <c r="A29" s="22">
        <v>19</v>
      </c>
      <c r="B29" s="25" t="s">
        <v>39</v>
      </c>
      <c r="C29" s="14" t="s">
        <v>21</v>
      </c>
      <c r="D29" s="12">
        <v>14</v>
      </c>
      <c r="E29" s="26" t="s">
        <v>90</v>
      </c>
      <c r="F29" s="12" t="s">
        <v>78</v>
      </c>
      <c r="G29" s="12" t="s">
        <v>95</v>
      </c>
      <c r="H29" s="13">
        <v>458.96</v>
      </c>
      <c r="I29" s="13">
        <v>25</v>
      </c>
      <c r="J29" s="13">
        <f t="shared" si="0"/>
        <v>114.74</v>
      </c>
      <c r="K29" s="13">
        <f t="shared" si="1"/>
        <v>573.69999999999993</v>
      </c>
      <c r="L29" s="13">
        <f t="shared" si="2"/>
        <v>6425.44</v>
      </c>
      <c r="M29" s="13">
        <f t="shared" si="3"/>
        <v>1606.36</v>
      </c>
      <c r="N29" s="13">
        <f t="shared" si="4"/>
        <v>8031.7999999999993</v>
      </c>
    </row>
    <row r="30" spans="1:14" s="1" customFormat="1" ht="30" customHeight="1" x14ac:dyDescent="0.25">
      <c r="A30" s="23">
        <v>20</v>
      </c>
      <c r="B30" s="25" t="s">
        <v>40</v>
      </c>
      <c r="C30" s="14" t="s">
        <v>21</v>
      </c>
      <c r="D30" s="12">
        <v>20</v>
      </c>
      <c r="E30" s="26" t="s">
        <v>90</v>
      </c>
      <c r="F30" s="12" t="s">
        <v>79</v>
      </c>
      <c r="G30" s="12" t="s">
        <v>96</v>
      </c>
      <c r="H30" s="13">
        <v>216.84</v>
      </c>
      <c r="I30" s="13">
        <v>25</v>
      </c>
      <c r="J30" s="13">
        <f t="shared" si="0"/>
        <v>54.21</v>
      </c>
      <c r="K30" s="13">
        <f t="shared" si="1"/>
        <v>271.05</v>
      </c>
      <c r="L30" s="13">
        <f t="shared" si="2"/>
        <v>4336.8</v>
      </c>
      <c r="M30" s="13">
        <f t="shared" si="3"/>
        <v>1084.2</v>
      </c>
      <c r="N30" s="13">
        <f t="shared" si="4"/>
        <v>5421</v>
      </c>
    </row>
    <row r="31" spans="1:14" s="1" customFormat="1" ht="30" customHeight="1" x14ac:dyDescent="0.25">
      <c r="A31" s="23">
        <v>21</v>
      </c>
      <c r="B31" s="25" t="s">
        <v>41</v>
      </c>
      <c r="C31" s="14" t="s">
        <v>21</v>
      </c>
      <c r="D31" s="12">
        <v>202</v>
      </c>
      <c r="E31" s="12" t="s">
        <v>89</v>
      </c>
      <c r="F31" s="12" t="s">
        <v>80</v>
      </c>
      <c r="G31" s="12" t="s">
        <v>92</v>
      </c>
      <c r="H31" s="13">
        <v>384</v>
      </c>
      <c r="I31" s="13">
        <v>25</v>
      </c>
      <c r="J31" s="13">
        <f t="shared" si="0"/>
        <v>96</v>
      </c>
      <c r="K31" s="13">
        <f t="shared" si="1"/>
        <v>480</v>
      </c>
      <c r="L31" s="13">
        <f t="shared" si="2"/>
        <v>77568</v>
      </c>
      <c r="M31" s="13">
        <f t="shared" si="3"/>
        <v>19392</v>
      </c>
      <c r="N31" s="13">
        <f t="shared" si="4"/>
        <v>96960</v>
      </c>
    </row>
    <row r="32" spans="1:14" s="1" customFormat="1" ht="30" customHeight="1" x14ac:dyDescent="0.2">
      <c r="A32" s="23">
        <v>22</v>
      </c>
      <c r="B32" s="25" t="s">
        <v>42</v>
      </c>
      <c r="C32" s="14" t="s">
        <v>21</v>
      </c>
      <c r="D32" s="12">
        <v>4</v>
      </c>
      <c r="E32" s="28" t="s">
        <v>91</v>
      </c>
      <c r="F32" s="12" t="s">
        <v>81</v>
      </c>
      <c r="G32" s="12" t="s">
        <v>99</v>
      </c>
      <c r="H32" s="13">
        <v>950</v>
      </c>
      <c r="I32" s="13">
        <v>25</v>
      </c>
      <c r="J32" s="13">
        <f t="shared" si="0"/>
        <v>237.5</v>
      </c>
      <c r="K32" s="13">
        <f t="shared" si="1"/>
        <v>1187.5</v>
      </c>
      <c r="L32" s="13">
        <f t="shared" si="2"/>
        <v>3800</v>
      </c>
      <c r="M32" s="13">
        <f t="shared" si="3"/>
        <v>950</v>
      </c>
      <c r="N32" s="13">
        <f t="shared" si="4"/>
        <v>4750</v>
      </c>
    </row>
    <row r="33" spans="1:14" s="1" customFormat="1" ht="30" customHeight="1" x14ac:dyDescent="0.2">
      <c r="A33" s="23">
        <v>23</v>
      </c>
      <c r="B33" s="25" t="s">
        <v>43</v>
      </c>
      <c r="C33" s="14" t="s">
        <v>21</v>
      </c>
      <c r="D33" s="12">
        <v>2</v>
      </c>
      <c r="E33" s="28" t="s">
        <v>91</v>
      </c>
      <c r="F33" s="12" t="s">
        <v>82</v>
      </c>
      <c r="G33" s="12" t="s">
        <v>97</v>
      </c>
      <c r="H33" s="13">
        <v>1500</v>
      </c>
      <c r="I33" s="13">
        <v>25</v>
      </c>
      <c r="J33" s="13">
        <f t="shared" si="0"/>
        <v>375</v>
      </c>
      <c r="K33" s="13">
        <f t="shared" si="1"/>
        <v>1875</v>
      </c>
      <c r="L33" s="13">
        <f t="shared" si="2"/>
        <v>3000</v>
      </c>
      <c r="M33" s="13">
        <f t="shared" si="3"/>
        <v>750</v>
      </c>
      <c r="N33" s="13">
        <f t="shared" si="4"/>
        <v>3750</v>
      </c>
    </row>
    <row r="34" spans="1:14" s="1" customFormat="1" ht="30" customHeight="1" x14ac:dyDescent="0.2">
      <c r="A34" s="23">
        <v>24</v>
      </c>
      <c r="B34" s="25" t="s">
        <v>44</v>
      </c>
      <c r="C34" s="14" t="s">
        <v>21</v>
      </c>
      <c r="D34" s="12">
        <v>2</v>
      </c>
      <c r="E34" s="28" t="s">
        <v>91</v>
      </c>
      <c r="F34" s="12" t="s">
        <v>83</v>
      </c>
      <c r="G34" s="12" t="s">
        <v>97</v>
      </c>
      <c r="H34" s="13">
        <v>1037.5</v>
      </c>
      <c r="I34" s="13">
        <v>25</v>
      </c>
      <c r="J34" s="13">
        <f t="shared" si="0"/>
        <v>259.375</v>
      </c>
      <c r="K34" s="13">
        <f t="shared" si="1"/>
        <v>1296.875</v>
      </c>
      <c r="L34" s="13">
        <f t="shared" si="2"/>
        <v>2075</v>
      </c>
      <c r="M34" s="13">
        <f t="shared" si="3"/>
        <v>518.75</v>
      </c>
      <c r="N34" s="13">
        <f t="shared" si="4"/>
        <v>2593.75</v>
      </c>
    </row>
    <row r="35" spans="1:14" s="1" customFormat="1" ht="30" customHeight="1" x14ac:dyDescent="0.2">
      <c r="A35" s="22">
        <v>25</v>
      </c>
      <c r="B35" s="25" t="s">
        <v>45</v>
      </c>
      <c r="C35" s="14" t="s">
        <v>21</v>
      </c>
      <c r="D35" s="12">
        <v>2</v>
      </c>
      <c r="E35" s="28" t="s">
        <v>91</v>
      </c>
      <c r="F35" s="12" t="s">
        <v>101</v>
      </c>
      <c r="G35" s="12" t="s">
        <v>97</v>
      </c>
      <c r="H35" s="13">
        <v>812.5</v>
      </c>
      <c r="I35" s="13">
        <v>25</v>
      </c>
      <c r="J35" s="13">
        <f t="shared" si="0"/>
        <v>203.125</v>
      </c>
      <c r="K35" s="13">
        <f t="shared" si="1"/>
        <v>1015.625</v>
      </c>
      <c r="L35" s="13">
        <f t="shared" si="2"/>
        <v>1625</v>
      </c>
      <c r="M35" s="13">
        <f t="shared" si="3"/>
        <v>406.25</v>
      </c>
      <c r="N35" s="13">
        <f t="shared" si="4"/>
        <v>2031.25</v>
      </c>
    </row>
    <row r="36" spans="1:14" s="1" customFormat="1" ht="30" customHeight="1" x14ac:dyDescent="0.2">
      <c r="A36" s="23">
        <v>26</v>
      </c>
      <c r="B36" s="25" t="s">
        <v>46</v>
      </c>
      <c r="C36" s="14" t="s">
        <v>21</v>
      </c>
      <c r="D36" s="12">
        <v>4</v>
      </c>
      <c r="E36" s="28" t="s">
        <v>91</v>
      </c>
      <c r="F36" s="12" t="s">
        <v>84</v>
      </c>
      <c r="G36" s="12" t="s">
        <v>98</v>
      </c>
      <c r="H36" s="13">
        <v>1700</v>
      </c>
      <c r="I36" s="13">
        <v>25</v>
      </c>
      <c r="J36" s="13">
        <f t="shared" si="0"/>
        <v>425</v>
      </c>
      <c r="K36" s="13">
        <f t="shared" si="1"/>
        <v>2125</v>
      </c>
      <c r="L36" s="13">
        <f t="shared" si="2"/>
        <v>6800</v>
      </c>
      <c r="M36" s="13">
        <f t="shared" si="3"/>
        <v>1700</v>
      </c>
      <c r="N36" s="13">
        <f t="shared" si="4"/>
        <v>8500</v>
      </c>
    </row>
    <row r="37" spans="1:14" s="1" customFormat="1" ht="30" customHeight="1" x14ac:dyDescent="0.2">
      <c r="A37" s="23">
        <v>27</v>
      </c>
      <c r="B37" s="25" t="s">
        <v>47</v>
      </c>
      <c r="C37" s="14" t="s">
        <v>21</v>
      </c>
      <c r="D37" s="12">
        <v>2</v>
      </c>
      <c r="E37" s="28" t="s">
        <v>91</v>
      </c>
      <c r="F37" s="12" t="s">
        <v>85</v>
      </c>
      <c r="G37" s="12" t="s">
        <v>98</v>
      </c>
      <c r="H37" s="13">
        <v>910</v>
      </c>
      <c r="I37" s="13">
        <v>25</v>
      </c>
      <c r="J37" s="13">
        <f t="shared" si="0"/>
        <v>227.5</v>
      </c>
      <c r="K37" s="13">
        <f t="shared" si="1"/>
        <v>1137.5</v>
      </c>
      <c r="L37" s="13">
        <f t="shared" si="2"/>
        <v>1820</v>
      </c>
      <c r="M37" s="13">
        <f t="shared" si="3"/>
        <v>455</v>
      </c>
      <c r="N37" s="13">
        <f t="shared" si="4"/>
        <v>2275</v>
      </c>
    </row>
    <row r="38" spans="1:14" s="1" customFormat="1" ht="30" customHeight="1" x14ac:dyDescent="0.2">
      <c r="A38" s="23">
        <v>28</v>
      </c>
      <c r="B38" s="25" t="s">
        <v>48</v>
      </c>
      <c r="C38" s="14" t="s">
        <v>21</v>
      </c>
      <c r="D38" s="12">
        <v>2</v>
      </c>
      <c r="E38" s="28" t="s">
        <v>91</v>
      </c>
      <c r="F38" s="12" t="s">
        <v>86</v>
      </c>
      <c r="G38" s="12" t="s">
        <v>98</v>
      </c>
      <c r="H38" s="13">
        <v>550</v>
      </c>
      <c r="I38" s="13">
        <v>25</v>
      </c>
      <c r="J38" s="13">
        <f t="shared" si="0"/>
        <v>137.5</v>
      </c>
      <c r="K38" s="13">
        <f t="shared" si="1"/>
        <v>687.5</v>
      </c>
      <c r="L38" s="13">
        <f t="shared" si="2"/>
        <v>1100</v>
      </c>
      <c r="M38" s="13">
        <f t="shared" si="3"/>
        <v>275</v>
      </c>
      <c r="N38" s="13">
        <f t="shared" si="4"/>
        <v>1375</v>
      </c>
    </row>
    <row r="39" spans="1:14" s="1" customFormat="1" ht="30" customHeight="1" x14ac:dyDescent="0.2">
      <c r="A39" s="23">
        <v>29</v>
      </c>
      <c r="B39" s="25" t="s">
        <v>49</v>
      </c>
      <c r="C39" s="14" t="s">
        <v>21</v>
      </c>
      <c r="D39" s="12">
        <v>2</v>
      </c>
      <c r="E39" s="28" t="s">
        <v>91</v>
      </c>
      <c r="F39" s="12" t="s">
        <v>87</v>
      </c>
      <c r="G39" s="12" t="s">
        <v>98</v>
      </c>
      <c r="H39" s="13">
        <v>664</v>
      </c>
      <c r="I39" s="13">
        <v>25</v>
      </c>
      <c r="J39" s="13">
        <f t="shared" si="0"/>
        <v>166</v>
      </c>
      <c r="K39" s="13">
        <f t="shared" si="1"/>
        <v>830</v>
      </c>
      <c r="L39" s="13">
        <f t="shared" si="2"/>
        <v>1328</v>
      </c>
      <c r="M39" s="13">
        <f t="shared" si="3"/>
        <v>332</v>
      </c>
      <c r="N39" s="13">
        <f t="shared" si="4"/>
        <v>1660</v>
      </c>
    </row>
    <row r="40" spans="1:14" s="1" customFormat="1" ht="30" customHeight="1" x14ac:dyDescent="0.2">
      <c r="A40" s="23">
        <v>30</v>
      </c>
      <c r="B40" s="25" t="s">
        <v>50</v>
      </c>
      <c r="C40" s="14" t="s">
        <v>21</v>
      </c>
      <c r="D40" s="12">
        <v>2</v>
      </c>
      <c r="E40" s="28" t="s">
        <v>91</v>
      </c>
      <c r="F40" s="12" t="s">
        <v>102</v>
      </c>
      <c r="G40" s="12" t="s">
        <v>98</v>
      </c>
      <c r="H40" s="13">
        <v>913.5</v>
      </c>
      <c r="I40" s="13">
        <v>25</v>
      </c>
      <c r="J40" s="13">
        <f t="shared" si="0"/>
        <v>228.375</v>
      </c>
      <c r="K40" s="13">
        <f t="shared" si="1"/>
        <v>1141.875</v>
      </c>
      <c r="L40" s="13">
        <f t="shared" si="2"/>
        <v>1827</v>
      </c>
      <c r="M40" s="13">
        <f t="shared" si="3"/>
        <v>456.75</v>
      </c>
      <c r="N40" s="13">
        <f t="shared" si="4"/>
        <v>2283.75</v>
      </c>
    </row>
    <row r="41" spans="1:14" s="1" customFormat="1" ht="30" customHeight="1" x14ac:dyDescent="0.2">
      <c r="A41" s="22">
        <v>31</v>
      </c>
      <c r="B41" s="25" t="s">
        <v>51</v>
      </c>
      <c r="C41" s="14" t="s">
        <v>21</v>
      </c>
      <c r="D41" s="12">
        <v>10</v>
      </c>
      <c r="E41" s="28" t="s">
        <v>91</v>
      </c>
      <c r="F41" s="12" t="s">
        <v>88</v>
      </c>
      <c r="G41" s="12" t="s">
        <v>98</v>
      </c>
      <c r="H41" s="13">
        <v>1360</v>
      </c>
      <c r="I41" s="13">
        <v>25</v>
      </c>
      <c r="J41" s="13">
        <f t="shared" si="0"/>
        <v>340</v>
      </c>
      <c r="K41" s="13">
        <f t="shared" si="1"/>
        <v>1700</v>
      </c>
      <c r="L41" s="13">
        <f t="shared" si="2"/>
        <v>13600</v>
      </c>
      <c r="M41" s="13">
        <f t="shared" si="3"/>
        <v>3400</v>
      </c>
      <c r="N41" s="13">
        <f t="shared" si="4"/>
        <v>17000</v>
      </c>
    </row>
    <row r="42" spans="1:14" ht="30" customHeight="1" x14ac:dyDescent="0.25">
      <c r="A42" s="15"/>
      <c r="B42" s="30" t="s">
        <v>52</v>
      </c>
      <c r="C42" s="31"/>
      <c r="D42" s="31"/>
      <c r="E42" s="31"/>
      <c r="F42" s="31"/>
      <c r="G42" s="31"/>
      <c r="H42" s="31"/>
      <c r="I42" s="31"/>
      <c r="J42" s="31"/>
      <c r="K42" s="31"/>
      <c r="L42" s="32"/>
      <c r="M42" s="33">
        <f>SUM(L11:L41)</f>
        <v>575842.27999999991</v>
      </c>
      <c r="N42" s="34"/>
    </row>
    <row r="43" spans="1:14" ht="30" customHeight="1" x14ac:dyDescent="0.25">
      <c r="A43" s="15"/>
      <c r="B43" s="30" t="s">
        <v>53</v>
      </c>
      <c r="C43" s="31"/>
      <c r="D43" s="31"/>
      <c r="E43" s="31"/>
      <c r="F43" s="31"/>
      <c r="G43" s="31"/>
      <c r="H43" s="31"/>
      <c r="I43" s="31"/>
      <c r="J43" s="31"/>
      <c r="K43" s="31"/>
      <c r="L43" s="32"/>
      <c r="M43" s="33">
        <f>SUM(N11:N41)</f>
        <v>719802.85</v>
      </c>
      <c r="N43" s="34"/>
    </row>
    <row r="45" spans="1:14" ht="33" customHeight="1" x14ac:dyDescent="0.25">
      <c r="B45" s="16" t="s">
        <v>57</v>
      </c>
    </row>
    <row r="46" spans="1:14" ht="180" x14ac:dyDescent="0.25">
      <c r="B46" s="16" t="s">
        <v>56</v>
      </c>
    </row>
    <row r="47" spans="1:14" ht="80.25" customHeight="1" x14ac:dyDescent="0.25">
      <c r="B47" s="16" t="s">
        <v>59</v>
      </c>
    </row>
  </sheetData>
  <protectedRanges>
    <protectedRange sqref="F9" name="Range1_2_2_1"/>
  </protectedRanges>
  <mergeCells count="5">
    <mergeCell ref="A6:N6"/>
    <mergeCell ref="B42:L42"/>
    <mergeCell ref="M42:N42"/>
    <mergeCell ref="B43:L43"/>
    <mergeCell ref="M43:N43"/>
  </mergeCells>
  <phoneticPr fontId="9" type="noConversion"/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34</vt:lpstr>
      <vt:lpstr>'TROŠKOVNIK Grupa 34'!Print_Area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Ivo Doko</cp:lastModifiedBy>
  <dcterms:created xsi:type="dcterms:W3CDTF">2023-06-27T19:38:54Z</dcterms:created>
  <dcterms:modified xsi:type="dcterms:W3CDTF">2023-09-27T08:05:50Z</dcterms:modified>
</cp:coreProperties>
</file>