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ENDERI MEDICINA\T-2023\HZJZ\tender HZJZ-reagensi testovi i potrošni za mikrobiologiju-objedinjena\ePonuda\"/>
    </mc:Choice>
  </mc:AlternateContent>
  <xr:revisionPtr revIDLastSave="0" documentId="13_ncr:1_{896C77B9-2813-4E12-8141-BDEB43091B11}" xr6:coauthVersionLast="47" xr6:coauthVersionMax="47" xr10:uidLastSave="{00000000-0000-0000-0000-000000000000}"/>
  <bookViews>
    <workbookView xWindow="-120" yWindow="-120" windowWidth="29040" windowHeight="15840" xr2:uid="{808AED0D-2187-44F3-A5BC-129982553641}"/>
  </bookViews>
  <sheets>
    <sheet name="TROŠKOVNIK Grupa 37" sheetId="1" r:id="rId1"/>
  </sheets>
  <definedNames>
    <definedName name="_xlnm.Print_Area" localSheetId="0">'TROŠKOVNIK Grupa 37'!$A$2:$N$112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2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M36" i="1" s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J11" i="1"/>
  <c r="N36" i="1" l="1"/>
  <c r="M111" i="1"/>
</calcChain>
</file>

<file path=xl/sharedStrings.xml><?xml version="1.0" encoding="utf-8"?>
<sst xmlns="http://schemas.openxmlformats.org/spreadsheetml/2006/main" count="385" uniqueCount="167">
  <si>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</si>
  <si>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</si>
  <si>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</si>
  <si>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</si>
  <si>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</si>
  <si>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37. Testovi za serološku dijagnostiku virusnih i bakterijskih infekcija uključivo i COVID-19 (kao LIAISON i LIAISON XL ili jednakovrijedan)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</si>
  <si>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</si>
  <si>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</si>
  <si>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</si>
  <si>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</si>
  <si>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</si>
  <si>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</si>
  <si>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</si>
  <si>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</si>
  <si>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</si>
  <si>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</si>
  <si>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</si>
  <si>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</si>
  <si>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</si>
  <si>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</si>
  <si>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37. Testovi za serološku dijagnostiku virusnih i bakterijskih infekcija uključivo i COVID-19 (kao LIAISON i LIAISON XL ili jednakovrijedan)
</t>
    </r>
    <r>
      <rPr>
        <sz val="11"/>
        <rFont val="Calibri"/>
        <family val="2"/>
        <charset val="238"/>
        <scheme val="minor"/>
      </rPr>
      <t xml:space="preserve">VAŽNO: </t>
    </r>
    <r>
      <rPr>
        <b/>
        <sz val="11"/>
        <rFont val="Calibri"/>
        <family val="2"/>
        <charset val="238"/>
        <scheme val="minor"/>
      </rPr>
      <t>Odabrani ponuditelj mora osigurati i ustupiti na besplatno korištenje dijagnostički uređaj za vrijeme trajanja okvirnog sporazuma. Svi ponuđeni artikli moraju biti kompatibilni s uređajem koji se ustupa na besplatno korištenje. Odabrani Ponuditelj pokriva sve troškove isporuke uređaja,instalacije, validacije, servisa  i redovnog održavanja uređaja, educiranja  osoblja. Uređaj mora  imati mogućnosti povezivanja s bolničkim sustavom a troškove povezivanja uređaja  snosi Ponuditelj.</t>
    </r>
  </si>
  <si>
    <t>HBsAg</t>
  </si>
  <si>
    <t>test</t>
  </si>
  <si>
    <t>HBsAg kvantitativni test LXL</t>
  </si>
  <si>
    <t>HBsAg konfirmacijski test</t>
  </si>
  <si>
    <t>anti-HBs Plus</t>
  </si>
  <si>
    <t>anti-HBc</t>
  </si>
  <si>
    <t>anti-HBc IgM</t>
  </si>
  <si>
    <t>HBeAg</t>
  </si>
  <si>
    <t>anti -HBe</t>
  </si>
  <si>
    <t>anti-HAV IgM</t>
  </si>
  <si>
    <t>anti-HAV</t>
  </si>
  <si>
    <t>Treponema Screen</t>
  </si>
  <si>
    <t>anti-HCV CLIA</t>
  </si>
  <si>
    <t>HIV Ag/Ab CLIA</t>
  </si>
  <si>
    <t>anti-HDV</t>
  </si>
  <si>
    <t>Kontrole za HBs Ag</t>
  </si>
  <si>
    <t>pak</t>
  </si>
  <si>
    <t>Kontrole za kvant. LXL HBsAg</t>
  </si>
  <si>
    <t>Kontrole za anti-HBs</t>
  </si>
  <si>
    <t>Kontrole za anti-HBc</t>
  </si>
  <si>
    <t>Kontrole za anti-HBc IgM</t>
  </si>
  <si>
    <t>Kontrole za HBe Ag</t>
  </si>
  <si>
    <t>Kontrole za anti-HBe</t>
  </si>
  <si>
    <t>Kontrole za anti-HAV IgM</t>
  </si>
  <si>
    <t>Kontrole za anti-HAV</t>
  </si>
  <si>
    <t>Kontrole za Treponemu</t>
  </si>
  <si>
    <t>Kontrole za anti-HDV</t>
  </si>
  <si>
    <t>Kontrole za anti HCV CLIA</t>
  </si>
  <si>
    <t>Kontrole za HIV Ag/Ab CLIA</t>
  </si>
  <si>
    <t>Reagens za provjeru pipetora</t>
  </si>
  <si>
    <t>Reakcijski moduli</t>
  </si>
  <si>
    <t>Starteri</t>
  </si>
  <si>
    <t>Vrećice za otpad</t>
  </si>
  <si>
    <t>Set za čišćenje</t>
  </si>
  <si>
    <t>Reakcijske kivete</t>
  </si>
  <si>
    <t>Jednokratni nastavci za uzorke</t>
  </si>
  <si>
    <t>Starter reagensi LXL</t>
  </si>
  <si>
    <t>Vrećice za otpad LXL</t>
  </si>
  <si>
    <t>Set za čišćenje LXL</t>
  </si>
  <si>
    <t>Detergent za ispiranje igala</t>
  </si>
  <si>
    <t>Demin H₂O</t>
  </si>
  <si>
    <t>Borrelia IgM Quant</t>
  </si>
  <si>
    <t>CONTROL Borrelia IgM quant</t>
  </si>
  <si>
    <r>
      <t>Borrelia IgG</t>
    </r>
    <r>
      <rPr>
        <strike/>
        <sz val="11"/>
        <rFont val="Calibri"/>
        <family val="2"/>
        <charset val="238"/>
      </rPr>
      <t xml:space="preserve"> </t>
    </r>
  </si>
  <si>
    <t xml:space="preserve">CONTROL Borrelia IgG </t>
  </si>
  <si>
    <t>EBV IgM</t>
  </si>
  <si>
    <t>CONTROL EBV IgM</t>
  </si>
  <si>
    <t>VCA IgG</t>
  </si>
  <si>
    <t>CONTROL VCA IgG</t>
  </si>
  <si>
    <t>EBNA IgG</t>
  </si>
  <si>
    <t>CONTROL EBNA IgG</t>
  </si>
  <si>
    <t>EA IgG</t>
  </si>
  <si>
    <t>CONTROL EA IgG</t>
  </si>
  <si>
    <t>HSV-2 IgG</t>
  </si>
  <si>
    <t>CONTROL HSV-2 IgG</t>
  </si>
  <si>
    <t>HSV-1/2 IgM</t>
  </si>
  <si>
    <t>CONTROL HSV-1/2 IgM</t>
  </si>
  <si>
    <t>HSV-1 IgG</t>
  </si>
  <si>
    <t>CONTROL HSV-1 IgG</t>
  </si>
  <si>
    <t>TOXO IgM REAGENS</t>
  </si>
  <si>
    <t xml:space="preserve">CONTROL TOXO IgM </t>
  </si>
  <si>
    <t>TOXO IgG REAGENS</t>
  </si>
  <si>
    <t>CONTROL TOXO IgG REAGENS</t>
  </si>
  <si>
    <t>RUBELLA IgG REAGENS</t>
  </si>
  <si>
    <t>CONTROL RUBELLA IgG</t>
  </si>
  <si>
    <t>RUBELLA IgM REAGENS</t>
  </si>
  <si>
    <t>CONTROL RUBELLA IgM</t>
  </si>
  <si>
    <t>CMV IgG REAGENS</t>
  </si>
  <si>
    <t>CONTROL CMV IgG</t>
  </si>
  <si>
    <t>CMV IgM REAGENS</t>
  </si>
  <si>
    <t xml:space="preserve">CONTROL CMV IgM </t>
  </si>
  <si>
    <t>LIAISON H-pylori SA</t>
  </si>
  <si>
    <t>CONTROL LIAISON H-pylori SA</t>
  </si>
  <si>
    <t>LIAISON C.difficile toxins A&amp;B</t>
  </si>
  <si>
    <t>CONTROL LIAISON C.difficile toxins A&amp;B</t>
  </si>
  <si>
    <t>LIAISON Rotavirus</t>
  </si>
  <si>
    <t>CONTROL LIAISON Rotavirus</t>
  </si>
  <si>
    <t>LIAISON C. difficile GDH</t>
  </si>
  <si>
    <t>CONTROL LIAISON C. difficile GDH</t>
  </si>
  <si>
    <t>LIAISON Adenovirus</t>
  </si>
  <si>
    <t>CONTROL LIAISON Adenovirus</t>
  </si>
  <si>
    <t>LIASON  Biotrin Parvovirus B19 IgG</t>
  </si>
  <si>
    <t>LIASON  Biotrin Control Parvovirus B19 IgG</t>
  </si>
  <si>
    <t>LIASON  Biotrin Parvovirus B19 IgM</t>
  </si>
  <si>
    <t>LIASON  Biotrin Control Parvovirus B19 IgM</t>
  </si>
  <si>
    <t>SARS-CoV-2 IgM</t>
  </si>
  <si>
    <t>Kontrola SARS-CoV-2 IgGM</t>
  </si>
  <si>
    <t>SARS-CoV-2 Ag kvantitativni</t>
  </si>
  <si>
    <t>Kontrola SARS-CoV-2 Ag</t>
  </si>
  <si>
    <t>SARS-CoV-2 Sample Inactivation Buffer</t>
  </si>
  <si>
    <t>LIAISONXL Toxo IgG Avidity</t>
  </si>
  <si>
    <t>LIAISON XL Control Toxo IgG Avidity</t>
  </si>
  <si>
    <t>LIAISON CMV IgG Avidity II</t>
  </si>
  <si>
    <t xml:space="preserve">LIAISON Control CMV IgG Avidity II </t>
  </si>
  <si>
    <t>LIAISON SARS-CoV-2 TrimericS IgG</t>
  </si>
  <si>
    <t>LIAISON SARS-CoV-2 TrimericS IgG Control Set</t>
  </si>
  <si>
    <t>LIAISON SARS-CoV-2 TrimericS IgG Sample Diluent</t>
  </si>
  <si>
    <t>ml</t>
  </si>
  <si>
    <t>LIAISON VZV IgG</t>
  </si>
  <si>
    <t>LIAISON Control VZV IgG</t>
  </si>
  <si>
    <t>LIAISON VZV IgM</t>
  </si>
  <si>
    <t>LIAISON Control VZV IgM</t>
  </si>
  <si>
    <t>UKUPNO ZA GRUPU PREDMETA NABAVE 37 BROJKAMA BEZ PDV-a:</t>
  </si>
  <si>
    <t>UKUPNO ZA GRUPU PREDMETA NABAVE 37 BROJKAMA S PDV-om:</t>
  </si>
  <si>
    <t>12=4*8</t>
  </si>
  <si>
    <t>14=12+13</t>
  </si>
  <si>
    <t>Sistemska tekućina (2x2000 ml)</t>
  </si>
  <si>
    <t>DiaSorin /
Italija</t>
  </si>
  <si>
    <t>2x4 ml POS
2x4 ml NEG</t>
  </si>
  <si>
    <t>2x2,5 ml POS
2x2,5 ml NEG</t>
  </si>
  <si>
    <t>2x4 ml NEG
2x1,8 ml POS</t>
  </si>
  <si>
    <t>2x0,5 ml POS
2x0,7 ml NEG</t>
  </si>
  <si>
    <t>2x3,5 ml POS
2x4 ml NEG</t>
  </si>
  <si>
    <t>2x0,7 ml POS
2x0,7 ml NEG</t>
  </si>
  <si>
    <t>2x3,5 ml POS
2x3,5 ml NEG</t>
  </si>
  <si>
    <t>2x2 ml POS
2x2 ml NEG</t>
  </si>
  <si>
    <t>2x1 ml POS
2x1 ml NEG</t>
  </si>
  <si>
    <t>1x2,5 ml POS Ag
1x2,5 ml NEG Ag
1x2,5 ml POS Ab
1x2,5 ml NEG Ab</t>
  </si>
  <si>
    <t>DiaSorin /
SAD</t>
  </si>
  <si>
    <t>6 x 1 L</t>
  </si>
  <si>
    <t>12 x 2 ml</t>
  </si>
  <si>
    <t>6 x 64 kom</t>
  </si>
  <si>
    <t>3x230 ml Starter 1
3x230 ml Starter 2</t>
  </si>
  <si>
    <t>10 kom</t>
  </si>
  <si>
    <t>1 kom</t>
  </si>
  <si>
    <t>X0016</t>
  </si>
  <si>
    <t>7200 kom</t>
  </si>
  <si>
    <t>X0015</t>
  </si>
  <si>
    <t>6912 kom</t>
  </si>
  <si>
    <t>X0025</t>
  </si>
  <si>
    <t>50 kom</t>
  </si>
  <si>
    <t>Alconox Inc /
SAD</t>
  </si>
  <si>
    <t>X0022</t>
  </si>
  <si>
    <t>1 L</t>
  </si>
  <si>
    <t>Demi94 /
Hrvatska</t>
  </si>
  <si>
    <t>DEMIN</t>
  </si>
  <si>
    <t>10 L</t>
  </si>
  <si>
    <t>2x0,9 ml POS
2x0,9 ml NEG</t>
  </si>
  <si>
    <t>2x1,2 ml POS
2x1,2 ml NEG</t>
  </si>
  <si>
    <t>2x0,6 ml POS
2x0,6 ml NEG</t>
  </si>
  <si>
    <t>2x0,8 ml POS
2x0,8 ml NEG</t>
  </si>
  <si>
    <t>2x6 ml NEG
6x2 ml POS</t>
  </si>
  <si>
    <t>2x0,5 ml POS
2x0,5 ml NEG</t>
  </si>
  <si>
    <t>2x2,7 ml POS
2x2,7 ml NEG</t>
  </si>
  <si>
    <t>2x0,6 ml LOW
2x0,6 ml HIGH</t>
  </si>
  <si>
    <t>2x0,5 ml LOW
2x0,5 ml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</si>
</sst>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trike/>
      <sz val="11"/>
      <name val="Calibri"/>
      <family val="2"/>
      <charset val="238"/>
    </font>
    <font>
      <b/>
      <i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9" fontId="1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" fillId="2" borderId="1" xfId="1" applyNumberFormat="1" applyFont="1" applyFill="1" applyBorder="1" applyAlignment="1" applyProtection="1">
      <alignment horizontal="center" vertical="center"/>
    </xf>
    <xf numFmtId="9" fontId="1" fillId="0" borderId="1" xfId="3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</cellXfs>
  <cellStyles count="4">
    <cellStyle name="Normal 3" xfId="2" xr:uid="{ECD98BCC-17E1-4621-8809-0D638B6126E8}"/>
    <cellStyle name="Normalno" xfId="0" builtinId="0"/>
    <cellStyle name="Postotak" xfId="3" builtinId="5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112</xdr:row>
      <xdr:rowOff>0</xdr:rowOff>
    </xdr:from>
    <xdr:to>
      <xdr:col>1</xdr:col>
      <xdr:colOff>1409700</xdr:colOff>
      <xdr:row>112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24E598D-853D-4A39-9B5E-1789A8F031D8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112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705F8E7-AFCD-480F-ABDD-F6BA0FF78BDC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B338217-1BF1-4CBB-B6FF-4CEBFF3EE5E8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28A5496-C450-4CE5-B700-1CC9E1583678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357AFE7-D342-4067-A35B-DCA5B7311AB9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FD4392A-2D26-4292-ACEC-C29D790A9358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7BCA488-8722-49F8-A8EB-AFD15F35E816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5B9DA90-DF3A-4175-A708-A6A977ACE557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D8E6B3B-7AB2-46CD-8BA8-76FDF89A4E13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8CB3FAA-903E-4A47-8AC5-E4DCEE6A2B90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3FCEBBE-AB00-4D6C-8BBB-0BB9431BBC37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D91D6B80-28EF-4FCA-8346-80B1EE69F052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4C63808-ADEC-496B-ADBE-B60CCB0E4A91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B789584-6738-40EF-B941-3884A21D8A36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3975454-9FDF-4228-93E9-DED90F83AB93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61340E9-6837-41E7-9520-5907CEB1C312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4315622-772E-4310-AADD-45A668E17B0B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112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743D402-87AB-4FD4-B9F8-8D0F218BA8E3}"/>
            </a:ext>
          </a:extLst>
        </xdr:cNvPr>
        <xdr:cNvSpPr txBox="1">
          <a:spLocks noChangeArrowheads="1"/>
        </xdr:cNvSpPr>
      </xdr:nvSpPr>
      <xdr:spPr bwMode="auto">
        <a:xfrm>
          <a:off x="1914525" y="7095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BF7CE-CC6D-492C-8E53-043CB5B1018C}">
  <sheetPr>
    <tabColor rgb="FF00B0F0"/>
  </sheetPr>
  <dimension ref="A2:N112"/>
  <sheetViews>
    <sheetView tabSelected="1" zoomScale="98" zoomScaleNormal="98" zoomScaleSheetLayoutView="50" workbookViewId="0">
      <selection activeCell="G110" sqref="G110"/>
    </sheetView>
  </sheetViews>
  <sheetFormatPr defaultColWidth="9.140625" defaultRowHeight="21" x14ac:dyDescent="0.35"/>
  <cols>
    <col min="1" max="1" width="8.7109375" style="1" customWidth="1"/>
    <col min="2" max="2" width="70.7109375" style="20" customWidth="1"/>
    <col min="3" max="6" width="11.42578125" style="1" customWidth="1"/>
    <col min="7" max="7" width="13.85546875" style="1" customWidth="1"/>
    <col min="8" max="8" width="11.42578125" style="1" customWidth="1"/>
    <col min="9" max="9" width="11.42578125" style="32" customWidth="1"/>
    <col min="10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32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32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32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32"/>
      <c r="J5" s="1"/>
      <c r="K5" s="1"/>
      <c r="L5" s="1"/>
      <c r="M5" s="1"/>
      <c r="N5" s="1"/>
    </row>
    <row r="6" spans="1:14" ht="41.25" customHeight="1" x14ac:dyDescent="0.35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33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9.9499999999999993" customHeight="1" x14ac:dyDescent="0.3">
      <c r="A9" s="21">
        <v>1</v>
      </c>
      <c r="B9" s="22">
        <v>2</v>
      </c>
      <c r="C9" s="21">
        <v>3</v>
      </c>
      <c r="D9" s="21">
        <v>4</v>
      </c>
      <c r="E9" s="21">
        <v>5</v>
      </c>
      <c r="F9" s="23">
        <v>6</v>
      </c>
      <c r="G9" s="21">
        <v>7</v>
      </c>
      <c r="H9" s="21">
        <v>8</v>
      </c>
      <c r="I9" s="34">
        <v>9</v>
      </c>
      <c r="J9" s="21">
        <v>10</v>
      </c>
      <c r="K9" s="24">
        <v>11</v>
      </c>
      <c r="L9" s="21" t="s">
        <v>125</v>
      </c>
      <c r="M9" s="21">
        <v>13</v>
      </c>
      <c r="N9" s="21" t="s">
        <v>126</v>
      </c>
    </row>
    <row r="10" spans="1:14" ht="161.25" customHeight="1" x14ac:dyDescent="0.35">
      <c r="A10" s="11"/>
      <c r="B10" s="12" t="s">
        <v>20</v>
      </c>
      <c r="C10" s="11"/>
      <c r="D10" s="11"/>
      <c r="E10" s="11"/>
      <c r="F10" s="11"/>
      <c r="G10" s="11"/>
      <c r="H10" s="11"/>
      <c r="I10" s="35"/>
      <c r="J10" s="11"/>
      <c r="K10" s="11"/>
      <c r="L10" s="11"/>
      <c r="M10" s="11"/>
      <c r="N10" s="11"/>
    </row>
    <row r="11" spans="1:14" s="26" customFormat="1" ht="30" customHeight="1" x14ac:dyDescent="0.25">
      <c r="A11" s="25">
        <v>1</v>
      </c>
      <c r="B11" s="13" t="s">
        <v>21</v>
      </c>
      <c r="C11" s="14" t="s">
        <v>22</v>
      </c>
      <c r="D11" s="15">
        <v>200</v>
      </c>
      <c r="E11" s="40" t="s">
        <v>128</v>
      </c>
      <c r="F11" s="41">
        <v>310100</v>
      </c>
      <c r="G11" s="41">
        <v>100</v>
      </c>
      <c r="H11" s="16">
        <v>1.73</v>
      </c>
      <c r="I11" s="36">
        <v>0.25</v>
      </c>
      <c r="J11" s="17">
        <f>H11*0.25</f>
        <v>0.4325</v>
      </c>
      <c r="K11" s="17">
        <f>H11*1.25</f>
        <v>2.1625000000000001</v>
      </c>
      <c r="L11" s="17">
        <f>D11*H11</f>
        <v>346</v>
      </c>
      <c r="M11" s="17">
        <f>L11*0.25</f>
        <v>86.5</v>
      </c>
      <c r="N11" s="17">
        <f>L11+M11</f>
        <v>432.5</v>
      </c>
    </row>
    <row r="12" spans="1:14" s="26" customFormat="1" ht="30" customHeight="1" x14ac:dyDescent="0.25">
      <c r="A12" s="25">
        <v>2</v>
      </c>
      <c r="B12" s="18" t="s">
        <v>23</v>
      </c>
      <c r="C12" s="14" t="s">
        <v>22</v>
      </c>
      <c r="D12" s="15">
        <v>9400</v>
      </c>
      <c r="E12" s="41" t="s">
        <v>128</v>
      </c>
      <c r="F12" s="41">
        <v>310250</v>
      </c>
      <c r="G12" s="41">
        <v>200</v>
      </c>
      <c r="H12" s="16">
        <v>1.89</v>
      </c>
      <c r="I12" s="36">
        <v>0.25</v>
      </c>
      <c r="J12" s="17">
        <f t="shared" ref="J12:J75" si="0">H12*0.25</f>
        <v>0.47249999999999998</v>
      </c>
      <c r="K12" s="17">
        <f>H12*1.25</f>
        <v>2.3624999999999998</v>
      </c>
      <c r="L12" s="17">
        <f>D12*H12</f>
        <v>17766</v>
      </c>
      <c r="M12" s="17">
        <f>L12*0.25</f>
        <v>4441.5</v>
      </c>
      <c r="N12" s="17">
        <f>L12+M12</f>
        <v>22207.5</v>
      </c>
    </row>
    <row r="13" spans="1:14" s="26" customFormat="1" ht="30" customHeight="1" x14ac:dyDescent="0.25">
      <c r="A13" s="25">
        <v>3</v>
      </c>
      <c r="B13" s="18" t="s">
        <v>24</v>
      </c>
      <c r="C13" s="14" t="s">
        <v>22</v>
      </c>
      <c r="D13" s="15">
        <v>80</v>
      </c>
      <c r="E13" s="41" t="s">
        <v>128</v>
      </c>
      <c r="F13" s="41">
        <v>310110</v>
      </c>
      <c r="G13" s="41">
        <v>20</v>
      </c>
      <c r="H13" s="16">
        <v>7.96</v>
      </c>
      <c r="I13" s="36">
        <v>0.25</v>
      </c>
      <c r="J13" s="17">
        <f t="shared" si="0"/>
        <v>1.99</v>
      </c>
      <c r="K13" s="17">
        <f>H13*1.25</f>
        <v>9.9499999999999993</v>
      </c>
      <c r="L13" s="17">
        <f>H13*D13</f>
        <v>636.79999999999995</v>
      </c>
      <c r="M13" s="17">
        <f>L13*0.25</f>
        <v>159.19999999999999</v>
      </c>
      <c r="N13" s="17">
        <f>L13+M13</f>
        <v>796</v>
      </c>
    </row>
    <row r="14" spans="1:14" s="26" customFormat="1" ht="30" customHeight="1" x14ac:dyDescent="0.25">
      <c r="A14" s="25">
        <v>4</v>
      </c>
      <c r="B14" s="18" t="s">
        <v>25</v>
      </c>
      <c r="C14" s="14" t="s">
        <v>22</v>
      </c>
      <c r="D14" s="15">
        <v>9800</v>
      </c>
      <c r="E14" s="41" t="s">
        <v>128</v>
      </c>
      <c r="F14" s="41">
        <v>311230</v>
      </c>
      <c r="G14" s="41">
        <v>200</v>
      </c>
      <c r="H14" s="16">
        <v>3.38</v>
      </c>
      <c r="I14" s="36">
        <v>0.25</v>
      </c>
      <c r="J14" s="17">
        <f t="shared" si="0"/>
        <v>0.84499999999999997</v>
      </c>
      <c r="K14" s="17">
        <f>H14*1.25</f>
        <v>4.2249999999999996</v>
      </c>
      <c r="L14" s="17">
        <f>H14*D14</f>
        <v>33124</v>
      </c>
      <c r="M14" s="17">
        <f>L14*0.25</f>
        <v>8281</v>
      </c>
      <c r="N14" s="17">
        <f>L14+M14</f>
        <v>41405</v>
      </c>
    </row>
    <row r="15" spans="1:14" s="26" customFormat="1" ht="30" customHeight="1" x14ac:dyDescent="0.25">
      <c r="A15" s="25">
        <v>5</v>
      </c>
      <c r="B15" s="18" t="s">
        <v>26</v>
      </c>
      <c r="C15" s="14" t="s">
        <v>22</v>
      </c>
      <c r="D15" s="15">
        <v>9800</v>
      </c>
      <c r="E15" s="41" t="s">
        <v>128</v>
      </c>
      <c r="F15" s="41">
        <v>310130</v>
      </c>
      <c r="G15" s="41">
        <v>100</v>
      </c>
      <c r="H15" s="16">
        <v>3.12</v>
      </c>
      <c r="I15" s="36">
        <v>0.25</v>
      </c>
      <c r="J15" s="17">
        <f t="shared" si="0"/>
        <v>0.78</v>
      </c>
      <c r="K15" s="17">
        <f>H15*1.25</f>
        <v>3.9000000000000004</v>
      </c>
      <c r="L15" s="17">
        <f t="shared" ref="L15:L78" si="1">H15*D15</f>
        <v>30576</v>
      </c>
      <c r="M15" s="17">
        <f t="shared" ref="M15:M78" si="2">L15*0.25</f>
        <v>7644</v>
      </c>
      <c r="N15" s="17">
        <f t="shared" ref="N15:N78" si="3">L15+M15</f>
        <v>38220</v>
      </c>
    </row>
    <row r="16" spans="1:14" s="26" customFormat="1" ht="30" customHeight="1" x14ac:dyDescent="0.25">
      <c r="A16" s="25">
        <v>6</v>
      </c>
      <c r="B16" s="18" t="s">
        <v>27</v>
      </c>
      <c r="C16" s="14" t="s">
        <v>22</v>
      </c>
      <c r="D16" s="15">
        <v>3800</v>
      </c>
      <c r="E16" s="41" t="s">
        <v>128</v>
      </c>
      <c r="F16" s="41">
        <v>310140</v>
      </c>
      <c r="G16" s="41">
        <v>50</v>
      </c>
      <c r="H16" s="16">
        <v>4.25</v>
      </c>
      <c r="I16" s="36">
        <v>0.25</v>
      </c>
      <c r="J16" s="17">
        <f t="shared" si="0"/>
        <v>1.0625</v>
      </c>
      <c r="K16" s="17">
        <f>H16*1.25</f>
        <v>5.3125</v>
      </c>
      <c r="L16" s="17">
        <f t="shared" si="1"/>
        <v>16150</v>
      </c>
      <c r="M16" s="17">
        <f t="shared" si="2"/>
        <v>4037.5</v>
      </c>
      <c r="N16" s="17">
        <f t="shared" si="3"/>
        <v>20187.5</v>
      </c>
    </row>
    <row r="17" spans="1:14" s="26" customFormat="1" ht="30" customHeight="1" x14ac:dyDescent="0.25">
      <c r="A17" s="25">
        <v>7</v>
      </c>
      <c r="B17" s="18" t="s">
        <v>28</v>
      </c>
      <c r="C17" s="14" t="s">
        <v>22</v>
      </c>
      <c r="D17" s="15">
        <v>3800</v>
      </c>
      <c r="E17" s="41" t="s">
        <v>128</v>
      </c>
      <c r="F17" s="41">
        <v>310150</v>
      </c>
      <c r="G17" s="41">
        <v>100</v>
      </c>
      <c r="H17" s="16">
        <v>4.18</v>
      </c>
      <c r="I17" s="36">
        <v>0.25</v>
      </c>
      <c r="J17" s="17">
        <f t="shared" si="0"/>
        <v>1.0449999999999999</v>
      </c>
      <c r="K17" s="17">
        <f>H17*1.25</f>
        <v>5.2249999999999996</v>
      </c>
      <c r="L17" s="17">
        <f t="shared" si="1"/>
        <v>15883.999999999998</v>
      </c>
      <c r="M17" s="17">
        <f t="shared" si="2"/>
        <v>3970.9999999999995</v>
      </c>
      <c r="N17" s="17">
        <f t="shared" si="3"/>
        <v>19854.999999999996</v>
      </c>
    </row>
    <row r="18" spans="1:14" s="26" customFormat="1" ht="30" customHeight="1" x14ac:dyDescent="0.25">
      <c r="A18" s="25">
        <v>8</v>
      </c>
      <c r="B18" s="18" t="s">
        <v>29</v>
      </c>
      <c r="C18" s="14" t="s">
        <v>22</v>
      </c>
      <c r="D18" s="15">
        <v>3800</v>
      </c>
      <c r="E18" s="41" t="s">
        <v>128</v>
      </c>
      <c r="F18" s="41">
        <v>310160</v>
      </c>
      <c r="G18" s="41">
        <v>100</v>
      </c>
      <c r="H18" s="16">
        <v>4.18</v>
      </c>
      <c r="I18" s="36">
        <v>0.25</v>
      </c>
      <c r="J18" s="17">
        <f t="shared" si="0"/>
        <v>1.0449999999999999</v>
      </c>
      <c r="K18" s="17">
        <f>H18*1.25</f>
        <v>5.2249999999999996</v>
      </c>
      <c r="L18" s="17">
        <f t="shared" si="1"/>
        <v>15883.999999999998</v>
      </c>
      <c r="M18" s="17">
        <f t="shared" si="2"/>
        <v>3970.9999999999995</v>
      </c>
      <c r="N18" s="17">
        <f t="shared" si="3"/>
        <v>19854.999999999996</v>
      </c>
    </row>
    <row r="19" spans="1:14" s="26" customFormat="1" ht="30" customHeight="1" x14ac:dyDescent="0.25">
      <c r="A19" s="25">
        <v>9</v>
      </c>
      <c r="B19" s="18" t="s">
        <v>30</v>
      </c>
      <c r="C19" s="14" t="s">
        <v>22</v>
      </c>
      <c r="D19" s="15">
        <v>3600</v>
      </c>
      <c r="E19" s="41" t="s">
        <v>128</v>
      </c>
      <c r="F19" s="41">
        <v>310180</v>
      </c>
      <c r="G19" s="41">
        <v>100</v>
      </c>
      <c r="H19" s="16">
        <v>4.3099999999999996</v>
      </c>
      <c r="I19" s="36">
        <v>0.25</v>
      </c>
      <c r="J19" s="17">
        <f t="shared" si="0"/>
        <v>1.0774999999999999</v>
      </c>
      <c r="K19" s="17">
        <f>H19*1.25</f>
        <v>5.3874999999999993</v>
      </c>
      <c r="L19" s="17">
        <f t="shared" si="1"/>
        <v>15515.999999999998</v>
      </c>
      <c r="M19" s="17">
        <f t="shared" si="2"/>
        <v>3878.9999999999995</v>
      </c>
      <c r="N19" s="17">
        <f t="shared" si="3"/>
        <v>19394.999999999996</v>
      </c>
    </row>
    <row r="20" spans="1:14" s="26" customFormat="1" ht="30" customHeight="1" x14ac:dyDescent="0.25">
      <c r="A20" s="25">
        <v>10</v>
      </c>
      <c r="B20" s="18" t="s">
        <v>31</v>
      </c>
      <c r="C20" s="14" t="s">
        <v>22</v>
      </c>
      <c r="D20" s="15">
        <v>9600</v>
      </c>
      <c r="E20" s="41" t="s">
        <v>128</v>
      </c>
      <c r="F20" s="41">
        <v>310170</v>
      </c>
      <c r="G20" s="41">
        <v>100</v>
      </c>
      <c r="H20" s="16">
        <v>4.3099999999999996</v>
      </c>
      <c r="I20" s="36">
        <v>0.25</v>
      </c>
      <c r="J20" s="17">
        <f t="shared" si="0"/>
        <v>1.0774999999999999</v>
      </c>
      <c r="K20" s="17">
        <f>H20*1.25</f>
        <v>5.3874999999999993</v>
      </c>
      <c r="L20" s="17">
        <f t="shared" si="1"/>
        <v>41375.999999999993</v>
      </c>
      <c r="M20" s="17">
        <f t="shared" si="2"/>
        <v>10343.999999999998</v>
      </c>
      <c r="N20" s="17">
        <f t="shared" si="3"/>
        <v>51719.999999999993</v>
      </c>
    </row>
    <row r="21" spans="1:14" s="26" customFormat="1" ht="30" customHeight="1" x14ac:dyDescent="0.25">
      <c r="A21" s="25">
        <v>11</v>
      </c>
      <c r="B21" s="18" t="s">
        <v>32</v>
      </c>
      <c r="C21" s="14" t="s">
        <v>22</v>
      </c>
      <c r="D21" s="15">
        <v>4000</v>
      </c>
      <c r="E21" s="41" t="s">
        <v>128</v>
      </c>
      <c r="F21" s="41">
        <v>310840</v>
      </c>
      <c r="G21" s="41">
        <v>200</v>
      </c>
      <c r="H21" s="16">
        <v>1.61</v>
      </c>
      <c r="I21" s="36">
        <v>0.25</v>
      </c>
      <c r="J21" s="17">
        <f t="shared" si="0"/>
        <v>0.40250000000000002</v>
      </c>
      <c r="K21" s="17">
        <f>H21*1.25</f>
        <v>2.0125000000000002</v>
      </c>
      <c r="L21" s="17">
        <f t="shared" si="1"/>
        <v>6440</v>
      </c>
      <c r="M21" s="17">
        <f t="shared" si="2"/>
        <v>1610</v>
      </c>
      <c r="N21" s="17">
        <f t="shared" si="3"/>
        <v>8050</v>
      </c>
    </row>
    <row r="22" spans="1:14" s="26" customFormat="1" ht="30" customHeight="1" x14ac:dyDescent="0.25">
      <c r="A22" s="25">
        <v>12</v>
      </c>
      <c r="B22" s="18" t="s">
        <v>33</v>
      </c>
      <c r="C22" s="14" t="s">
        <v>22</v>
      </c>
      <c r="D22" s="15">
        <v>10200</v>
      </c>
      <c r="E22" s="41" t="s">
        <v>128</v>
      </c>
      <c r="F22" s="41">
        <v>310240</v>
      </c>
      <c r="G22" s="41">
        <v>100</v>
      </c>
      <c r="H22" s="16">
        <v>4.55</v>
      </c>
      <c r="I22" s="36">
        <v>0.25</v>
      </c>
      <c r="J22" s="17">
        <f t="shared" si="0"/>
        <v>1.1375</v>
      </c>
      <c r="K22" s="17">
        <f>H22*1.25</f>
        <v>5.6875</v>
      </c>
      <c r="L22" s="17">
        <f t="shared" si="1"/>
        <v>46410</v>
      </c>
      <c r="M22" s="17">
        <f t="shared" si="2"/>
        <v>11602.5</v>
      </c>
      <c r="N22" s="17">
        <f t="shared" si="3"/>
        <v>58012.5</v>
      </c>
    </row>
    <row r="23" spans="1:14" s="26" customFormat="1" ht="30" customHeight="1" x14ac:dyDescent="0.25">
      <c r="A23" s="25">
        <v>13</v>
      </c>
      <c r="B23" s="18" t="s">
        <v>34</v>
      </c>
      <c r="C23" s="14" t="s">
        <v>22</v>
      </c>
      <c r="D23" s="15">
        <v>10200</v>
      </c>
      <c r="E23" s="41" t="s">
        <v>128</v>
      </c>
      <c r="F23" s="41">
        <v>310260</v>
      </c>
      <c r="G23" s="41">
        <v>200</v>
      </c>
      <c r="H23" s="16">
        <v>2.4900000000000002</v>
      </c>
      <c r="I23" s="36">
        <v>0.25</v>
      </c>
      <c r="J23" s="17">
        <f t="shared" si="0"/>
        <v>0.62250000000000005</v>
      </c>
      <c r="K23" s="17">
        <f>H23*1.25</f>
        <v>3.1125000000000003</v>
      </c>
      <c r="L23" s="17">
        <f t="shared" si="1"/>
        <v>25398.000000000004</v>
      </c>
      <c r="M23" s="17">
        <f t="shared" si="2"/>
        <v>6349.5000000000009</v>
      </c>
      <c r="N23" s="17">
        <f t="shared" si="3"/>
        <v>31747.500000000004</v>
      </c>
    </row>
    <row r="24" spans="1:14" s="26" customFormat="1" ht="30" customHeight="1" x14ac:dyDescent="0.25">
      <c r="A24" s="25">
        <v>14</v>
      </c>
      <c r="B24" s="18" t="s">
        <v>35</v>
      </c>
      <c r="C24" s="14" t="s">
        <v>22</v>
      </c>
      <c r="D24" s="15">
        <v>1000</v>
      </c>
      <c r="E24" s="41" t="s">
        <v>128</v>
      </c>
      <c r="F24" s="41">
        <v>311260</v>
      </c>
      <c r="G24" s="41">
        <v>100</v>
      </c>
      <c r="H24" s="16">
        <v>5.55</v>
      </c>
      <c r="I24" s="36">
        <v>0.25</v>
      </c>
      <c r="J24" s="17">
        <f t="shared" si="0"/>
        <v>1.3875</v>
      </c>
      <c r="K24" s="17">
        <f>H24*1.25</f>
        <v>6.9375</v>
      </c>
      <c r="L24" s="17">
        <f t="shared" si="1"/>
        <v>5550</v>
      </c>
      <c r="M24" s="17">
        <f t="shared" si="2"/>
        <v>1387.5</v>
      </c>
      <c r="N24" s="17">
        <f t="shared" si="3"/>
        <v>6937.5</v>
      </c>
    </row>
    <row r="25" spans="1:14" s="26" customFormat="1" ht="30" customHeight="1" x14ac:dyDescent="0.25">
      <c r="A25" s="25">
        <v>15</v>
      </c>
      <c r="B25" s="18" t="s">
        <v>36</v>
      </c>
      <c r="C25" s="14" t="s">
        <v>37</v>
      </c>
      <c r="D25" s="15">
        <v>4</v>
      </c>
      <c r="E25" s="41" t="s">
        <v>128</v>
      </c>
      <c r="F25" s="41">
        <v>310101</v>
      </c>
      <c r="G25" s="41" t="s">
        <v>129</v>
      </c>
      <c r="H25" s="16">
        <v>159.27000000000001</v>
      </c>
      <c r="I25" s="36">
        <v>0.25</v>
      </c>
      <c r="J25" s="17">
        <f t="shared" si="0"/>
        <v>39.817500000000003</v>
      </c>
      <c r="K25" s="17">
        <f>H25*1.25</f>
        <v>199.08750000000001</v>
      </c>
      <c r="L25" s="17">
        <f t="shared" si="1"/>
        <v>637.08000000000004</v>
      </c>
      <c r="M25" s="17">
        <f t="shared" si="2"/>
        <v>159.27000000000001</v>
      </c>
      <c r="N25" s="17">
        <f t="shared" si="3"/>
        <v>796.35</v>
      </c>
    </row>
    <row r="26" spans="1:14" s="26" customFormat="1" ht="30" customHeight="1" x14ac:dyDescent="0.25">
      <c r="A26" s="25">
        <v>16</v>
      </c>
      <c r="B26" s="18" t="s">
        <v>38</v>
      </c>
      <c r="C26" s="14" t="s">
        <v>37</v>
      </c>
      <c r="D26" s="15">
        <v>10</v>
      </c>
      <c r="E26" s="41" t="s">
        <v>128</v>
      </c>
      <c r="F26" s="41">
        <v>310251</v>
      </c>
      <c r="G26" s="41" t="s">
        <v>129</v>
      </c>
      <c r="H26" s="16">
        <v>164.47</v>
      </c>
      <c r="I26" s="36">
        <v>0.25</v>
      </c>
      <c r="J26" s="17">
        <f t="shared" si="0"/>
        <v>41.1175</v>
      </c>
      <c r="K26" s="17">
        <f>H26*1.25</f>
        <v>205.58750000000001</v>
      </c>
      <c r="L26" s="17">
        <f t="shared" si="1"/>
        <v>1644.7</v>
      </c>
      <c r="M26" s="17">
        <f t="shared" si="2"/>
        <v>411.17500000000001</v>
      </c>
      <c r="N26" s="17">
        <f t="shared" si="3"/>
        <v>2055.875</v>
      </c>
    </row>
    <row r="27" spans="1:14" s="26" customFormat="1" ht="30" customHeight="1" x14ac:dyDescent="0.25">
      <c r="A27" s="25">
        <v>17</v>
      </c>
      <c r="B27" s="18" t="s">
        <v>39</v>
      </c>
      <c r="C27" s="14" t="s">
        <v>37</v>
      </c>
      <c r="D27" s="15">
        <v>14</v>
      </c>
      <c r="E27" s="41" t="s">
        <v>128</v>
      </c>
      <c r="F27" s="41">
        <v>311221</v>
      </c>
      <c r="G27" s="41" t="s">
        <v>130</v>
      </c>
      <c r="H27" s="16">
        <v>172.54</v>
      </c>
      <c r="I27" s="36">
        <v>0.25</v>
      </c>
      <c r="J27" s="17">
        <f t="shared" si="0"/>
        <v>43.134999999999998</v>
      </c>
      <c r="K27" s="17">
        <f>H27*1.25</f>
        <v>215.67499999999998</v>
      </c>
      <c r="L27" s="17">
        <f t="shared" si="1"/>
        <v>2415.56</v>
      </c>
      <c r="M27" s="17">
        <f t="shared" si="2"/>
        <v>603.89</v>
      </c>
      <c r="N27" s="17">
        <f t="shared" si="3"/>
        <v>3019.45</v>
      </c>
    </row>
    <row r="28" spans="1:14" s="26" customFormat="1" ht="30" customHeight="1" x14ac:dyDescent="0.25">
      <c r="A28" s="25">
        <v>18</v>
      </c>
      <c r="B28" s="18" t="s">
        <v>40</v>
      </c>
      <c r="C28" s="14" t="s">
        <v>37</v>
      </c>
      <c r="D28" s="15">
        <v>14</v>
      </c>
      <c r="E28" s="41" t="s">
        <v>128</v>
      </c>
      <c r="F28" s="41">
        <v>310131</v>
      </c>
      <c r="G28" s="41" t="s">
        <v>131</v>
      </c>
      <c r="H28" s="16">
        <v>172.54</v>
      </c>
      <c r="I28" s="36">
        <v>0.25</v>
      </c>
      <c r="J28" s="17">
        <f t="shared" si="0"/>
        <v>43.134999999999998</v>
      </c>
      <c r="K28" s="17">
        <f>H28*1.25</f>
        <v>215.67499999999998</v>
      </c>
      <c r="L28" s="17">
        <f t="shared" si="1"/>
        <v>2415.56</v>
      </c>
      <c r="M28" s="17">
        <f t="shared" si="2"/>
        <v>603.89</v>
      </c>
      <c r="N28" s="17">
        <f t="shared" si="3"/>
        <v>3019.45</v>
      </c>
    </row>
    <row r="29" spans="1:14" s="26" customFormat="1" ht="30" customHeight="1" x14ac:dyDescent="0.25">
      <c r="A29" s="25">
        <v>19</v>
      </c>
      <c r="B29" s="18" t="s">
        <v>41</v>
      </c>
      <c r="C29" s="14" t="s">
        <v>37</v>
      </c>
      <c r="D29" s="15">
        <v>14</v>
      </c>
      <c r="E29" s="41" t="s">
        <v>128</v>
      </c>
      <c r="F29" s="41">
        <v>310141</v>
      </c>
      <c r="G29" s="41" t="s">
        <v>132</v>
      </c>
      <c r="H29" s="16">
        <v>172.54</v>
      </c>
      <c r="I29" s="36">
        <v>0.25</v>
      </c>
      <c r="J29" s="17">
        <f t="shared" si="0"/>
        <v>43.134999999999998</v>
      </c>
      <c r="K29" s="17">
        <f>H29*1.25</f>
        <v>215.67499999999998</v>
      </c>
      <c r="L29" s="17">
        <f t="shared" si="1"/>
        <v>2415.56</v>
      </c>
      <c r="M29" s="17">
        <f t="shared" si="2"/>
        <v>603.89</v>
      </c>
      <c r="N29" s="17">
        <f t="shared" si="3"/>
        <v>3019.45</v>
      </c>
    </row>
    <row r="30" spans="1:14" s="26" customFormat="1" ht="30" customHeight="1" x14ac:dyDescent="0.25">
      <c r="A30" s="25">
        <v>20</v>
      </c>
      <c r="B30" s="18" t="s">
        <v>42</v>
      </c>
      <c r="C30" s="14" t="s">
        <v>37</v>
      </c>
      <c r="D30" s="15">
        <v>10</v>
      </c>
      <c r="E30" s="41" t="s">
        <v>128</v>
      </c>
      <c r="F30" s="41">
        <v>310151</v>
      </c>
      <c r="G30" s="41" t="s">
        <v>133</v>
      </c>
      <c r="H30" s="16">
        <v>172.54</v>
      </c>
      <c r="I30" s="36">
        <v>0.25</v>
      </c>
      <c r="J30" s="17">
        <f t="shared" si="0"/>
        <v>43.134999999999998</v>
      </c>
      <c r="K30" s="17">
        <f>H30*1.25</f>
        <v>215.67499999999998</v>
      </c>
      <c r="L30" s="17">
        <f t="shared" si="1"/>
        <v>1725.3999999999999</v>
      </c>
      <c r="M30" s="17">
        <f t="shared" si="2"/>
        <v>431.34999999999997</v>
      </c>
      <c r="N30" s="17">
        <f t="shared" si="3"/>
        <v>2156.75</v>
      </c>
    </row>
    <row r="31" spans="1:14" s="26" customFormat="1" ht="30" customHeight="1" x14ac:dyDescent="0.25">
      <c r="A31" s="25">
        <v>21</v>
      </c>
      <c r="B31" s="18" t="s">
        <v>43</v>
      </c>
      <c r="C31" s="14" t="s">
        <v>37</v>
      </c>
      <c r="D31" s="15">
        <v>10</v>
      </c>
      <c r="E31" s="41" t="s">
        <v>128</v>
      </c>
      <c r="F31" s="41">
        <v>310161</v>
      </c>
      <c r="G31" s="41" t="s">
        <v>133</v>
      </c>
      <c r="H31" s="16">
        <v>172.54</v>
      </c>
      <c r="I31" s="36">
        <v>0.25</v>
      </c>
      <c r="J31" s="17">
        <f t="shared" si="0"/>
        <v>43.134999999999998</v>
      </c>
      <c r="K31" s="17">
        <f>H31*1.25</f>
        <v>215.67499999999998</v>
      </c>
      <c r="L31" s="17">
        <f t="shared" si="1"/>
        <v>1725.3999999999999</v>
      </c>
      <c r="M31" s="17">
        <f t="shared" si="2"/>
        <v>431.34999999999997</v>
      </c>
      <c r="N31" s="17">
        <f t="shared" si="3"/>
        <v>2156.75</v>
      </c>
    </row>
    <row r="32" spans="1:14" s="26" customFormat="1" ht="30" customHeight="1" x14ac:dyDescent="0.25">
      <c r="A32" s="25">
        <v>22</v>
      </c>
      <c r="B32" s="18" t="s">
        <v>44</v>
      </c>
      <c r="C32" s="14" t="s">
        <v>37</v>
      </c>
      <c r="D32" s="15">
        <v>10</v>
      </c>
      <c r="E32" s="41" t="s">
        <v>128</v>
      </c>
      <c r="F32" s="41">
        <v>310181</v>
      </c>
      <c r="G32" s="41" t="s">
        <v>134</v>
      </c>
      <c r="H32" s="16">
        <v>172.54</v>
      </c>
      <c r="I32" s="36">
        <v>0.25</v>
      </c>
      <c r="J32" s="17">
        <f t="shared" si="0"/>
        <v>43.134999999999998</v>
      </c>
      <c r="K32" s="17">
        <f>H32*1.25</f>
        <v>215.67499999999998</v>
      </c>
      <c r="L32" s="17">
        <f t="shared" si="1"/>
        <v>1725.3999999999999</v>
      </c>
      <c r="M32" s="17">
        <f t="shared" si="2"/>
        <v>431.34999999999997</v>
      </c>
      <c r="N32" s="17">
        <f t="shared" si="3"/>
        <v>2156.75</v>
      </c>
    </row>
    <row r="33" spans="1:14" s="26" customFormat="1" ht="30" customHeight="1" x14ac:dyDescent="0.25">
      <c r="A33" s="25">
        <v>23</v>
      </c>
      <c r="B33" s="18" t="s">
        <v>45</v>
      </c>
      <c r="C33" s="14" t="s">
        <v>37</v>
      </c>
      <c r="D33" s="15">
        <v>10</v>
      </c>
      <c r="E33" s="41" t="s">
        <v>128</v>
      </c>
      <c r="F33" s="41">
        <v>310171</v>
      </c>
      <c r="G33" s="41" t="s">
        <v>135</v>
      </c>
      <c r="H33" s="16">
        <v>172.54</v>
      </c>
      <c r="I33" s="36">
        <v>0.25</v>
      </c>
      <c r="J33" s="17">
        <f t="shared" si="0"/>
        <v>43.134999999999998</v>
      </c>
      <c r="K33" s="17">
        <f>H33*1.25</f>
        <v>215.67499999999998</v>
      </c>
      <c r="L33" s="17">
        <f t="shared" si="1"/>
        <v>1725.3999999999999</v>
      </c>
      <c r="M33" s="17">
        <f t="shared" si="2"/>
        <v>431.34999999999997</v>
      </c>
      <c r="N33" s="17">
        <f t="shared" si="3"/>
        <v>2156.75</v>
      </c>
    </row>
    <row r="34" spans="1:14" s="26" customFormat="1" ht="30" customHeight="1" x14ac:dyDescent="0.25">
      <c r="A34" s="25">
        <v>24</v>
      </c>
      <c r="B34" s="18" t="s">
        <v>46</v>
      </c>
      <c r="C34" s="14" t="s">
        <v>37</v>
      </c>
      <c r="D34" s="15">
        <v>8</v>
      </c>
      <c r="E34" s="41" t="s">
        <v>128</v>
      </c>
      <c r="F34" s="41">
        <v>310841</v>
      </c>
      <c r="G34" s="41" t="s">
        <v>136</v>
      </c>
      <c r="H34" s="16">
        <v>318.52999999999997</v>
      </c>
      <c r="I34" s="36">
        <v>0.25</v>
      </c>
      <c r="J34" s="17">
        <f t="shared" si="0"/>
        <v>79.632499999999993</v>
      </c>
      <c r="K34" s="17">
        <f t="shared" ref="K34:K97" si="4">H34*1.25</f>
        <v>398.16249999999997</v>
      </c>
      <c r="L34" s="17">
        <f t="shared" si="1"/>
        <v>2548.2399999999998</v>
      </c>
      <c r="M34" s="17">
        <f t="shared" si="2"/>
        <v>637.05999999999995</v>
      </c>
      <c r="N34" s="17">
        <f t="shared" si="3"/>
        <v>3185.2999999999997</v>
      </c>
    </row>
    <row r="35" spans="1:14" s="26" customFormat="1" ht="30" customHeight="1" x14ac:dyDescent="0.25">
      <c r="A35" s="25">
        <v>25</v>
      </c>
      <c r="B35" s="18" t="s">
        <v>47</v>
      </c>
      <c r="C35" s="14" t="s">
        <v>37</v>
      </c>
      <c r="D35" s="15">
        <v>8</v>
      </c>
      <c r="E35" s="41" t="s">
        <v>128</v>
      </c>
      <c r="F35" s="41">
        <v>311261</v>
      </c>
      <c r="G35" s="41" t="s">
        <v>137</v>
      </c>
      <c r="H35" s="16">
        <v>159.27000000000001</v>
      </c>
      <c r="I35" s="36">
        <v>0.25</v>
      </c>
      <c r="J35" s="17">
        <f t="shared" si="0"/>
        <v>39.817500000000003</v>
      </c>
      <c r="K35" s="17">
        <f t="shared" si="4"/>
        <v>199.08750000000001</v>
      </c>
      <c r="L35" s="17">
        <f t="shared" si="1"/>
        <v>1274.1600000000001</v>
      </c>
      <c r="M35" s="17">
        <f t="shared" si="2"/>
        <v>318.54000000000002</v>
      </c>
      <c r="N35" s="17">
        <f t="shared" si="3"/>
        <v>1592.7</v>
      </c>
    </row>
    <row r="36" spans="1:14" s="26" customFormat="1" ht="30" customHeight="1" x14ac:dyDescent="0.25">
      <c r="A36" s="25">
        <v>26</v>
      </c>
      <c r="B36" s="18" t="s">
        <v>48</v>
      </c>
      <c r="C36" s="14" t="s">
        <v>37</v>
      </c>
      <c r="D36" s="15">
        <v>10</v>
      </c>
      <c r="E36" s="41" t="s">
        <v>128</v>
      </c>
      <c r="F36" s="41">
        <v>310241</v>
      </c>
      <c r="G36" s="41" t="s">
        <v>137</v>
      </c>
      <c r="H36" s="16">
        <v>162.44999999999999</v>
      </c>
      <c r="I36" s="36">
        <v>0.25</v>
      </c>
      <c r="J36" s="17">
        <f t="shared" si="0"/>
        <v>40.612499999999997</v>
      </c>
      <c r="K36" s="17">
        <f t="shared" si="4"/>
        <v>203.0625</v>
      </c>
      <c r="L36" s="17">
        <f t="shared" si="1"/>
        <v>1624.5</v>
      </c>
      <c r="M36" s="17">
        <f t="shared" si="2"/>
        <v>406.125</v>
      </c>
      <c r="N36" s="17">
        <f t="shared" si="3"/>
        <v>2030.625</v>
      </c>
    </row>
    <row r="37" spans="1:14" s="26" customFormat="1" ht="30" customHeight="1" x14ac:dyDescent="0.25">
      <c r="A37" s="25">
        <v>27</v>
      </c>
      <c r="B37" s="18" t="s">
        <v>49</v>
      </c>
      <c r="C37" s="14" t="s">
        <v>37</v>
      </c>
      <c r="D37" s="15">
        <v>10</v>
      </c>
      <c r="E37" s="41" t="s">
        <v>128</v>
      </c>
      <c r="F37" s="41">
        <v>310261</v>
      </c>
      <c r="G37" s="41" t="s">
        <v>138</v>
      </c>
      <c r="H37" s="16">
        <v>194.84</v>
      </c>
      <c r="I37" s="36">
        <v>0.25</v>
      </c>
      <c r="J37" s="17">
        <f t="shared" si="0"/>
        <v>48.71</v>
      </c>
      <c r="K37" s="17">
        <f t="shared" si="4"/>
        <v>243.55</v>
      </c>
      <c r="L37" s="17">
        <f t="shared" si="1"/>
        <v>1948.4</v>
      </c>
      <c r="M37" s="17">
        <f t="shared" si="2"/>
        <v>487.1</v>
      </c>
      <c r="N37" s="17">
        <f t="shared" si="3"/>
        <v>2435.5</v>
      </c>
    </row>
    <row r="38" spans="1:14" s="26" customFormat="1" ht="30" customHeight="1" x14ac:dyDescent="0.25">
      <c r="A38" s="25">
        <v>28</v>
      </c>
      <c r="B38" s="18" t="s">
        <v>127</v>
      </c>
      <c r="C38" s="14" t="s">
        <v>37</v>
      </c>
      <c r="D38" s="15">
        <v>65</v>
      </c>
      <c r="E38" s="41" t="s">
        <v>139</v>
      </c>
      <c r="F38" s="41">
        <v>319100</v>
      </c>
      <c r="G38" s="41" t="s">
        <v>140</v>
      </c>
      <c r="H38" s="16">
        <v>229.35</v>
      </c>
      <c r="I38" s="36">
        <v>0.25</v>
      </c>
      <c r="J38" s="17">
        <f t="shared" si="0"/>
        <v>57.337499999999999</v>
      </c>
      <c r="K38" s="17">
        <f t="shared" si="4"/>
        <v>286.6875</v>
      </c>
      <c r="L38" s="17">
        <f t="shared" si="1"/>
        <v>14907.75</v>
      </c>
      <c r="M38" s="17">
        <f t="shared" si="2"/>
        <v>3726.9375</v>
      </c>
      <c r="N38" s="17">
        <f t="shared" si="3"/>
        <v>18634.6875</v>
      </c>
    </row>
    <row r="39" spans="1:14" s="26" customFormat="1" ht="30" customHeight="1" x14ac:dyDescent="0.25">
      <c r="A39" s="25">
        <v>29</v>
      </c>
      <c r="B39" s="18" t="s">
        <v>50</v>
      </c>
      <c r="C39" s="14" t="s">
        <v>37</v>
      </c>
      <c r="D39" s="15">
        <v>40</v>
      </c>
      <c r="E39" s="41" t="s">
        <v>128</v>
      </c>
      <c r="F39" s="41">
        <v>319150</v>
      </c>
      <c r="G39" s="41" t="s">
        <v>141</v>
      </c>
      <c r="H39" s="16">
        <v>57.34</v>
      </c>
      <c r="I39" s="36">
        <v>0.25</v>
      </c>
      <c r="J39" s="17">
        <f t="shared" si="0"/>
        <v>14.335000000000001</v>
      </c>
      <c r="K39" s="17">
        <f t="shared" si="4"/>
        <v>71.675000000000011</v>
      </c>
      <c r="L39" s="17">
        <f t="shared" si="1"/>
        <v>2293.6000000000004</v>
      </c>
      <c r="M39" s="17">
        <f t="shared" si="2"/>
        <v>573.40000000000009</v>
      </c>
      <c r="N39" s="17">
        <f t="shared" si="3"/>
        <v>2867.0000000000005</v>
      </c>
    </row>
    <row r="40" spans="1:14" s="26" customFormat="1" ht="30" customHeight="1" x14ac:dyDescent="0.25">
      <c r="A40" s="25">
        <v>30</v>
      </c>
      <c r="B40" s="18" t="s">
        <v>51</v>
      </c>
      <c r="C40" s="14" t="s">
        <v>37</v>
      </c>
      <c r="D40" s="15">
        <v>30</v>
      </c>
      <c r="E40" s="41" t="s">
        <v>128</v>
      </c>
      <c r="F40" s="41">
        <v>319130</v>
      </c>
      <c r="G40" s="41" t="s">
        <v>142</v>
      </c>
      <c r="H40" s="16">
        <v>162.97999999999999</v>
      </c>
      <c r="I40" s="36">
        <v>0.25</v>
      </c>
      <c r="J40" s="17">
        <f t="shared" si="0"/>
        <v>40.744999999999997</v>
      </c>
      <c r="K40" s="17">
        <f t="shared" si="4"/>
        <v>203.72499999999999</v>
      </c>
      <c r="L40" s="17">
        <f t="shared" si="1"/>
        <v>4889.3999999999996</v>
      </c>
      <c r="M40" s="17">
        <f t="shared" si="2"/>
        <v>1222.3499999999999</v>
      </c>
      <c r="N40" s="17">
        <f t="shared" si="3"/>
        <v>6111.75</v>
      </c>
    </row>
    <row r="41" spans="1:14" s="26" customFormat="1" ht="30" customHeight="1" x14ac:dyDescent="0.25">
      <c r="A41" s="25">
        <v>31</v>
      </c>
      <c r="B41" s="18" t="s">
        <v>52</v>
      </c>
      <c r="C41" s="14" t="s">
        <v>37</v>
      </c>
      <c r="D41" s="15">
        <v>30</v>
      </c>
      <c r="E41" s="41" t="s">
        <v>128</v>
      </c>
      <c r="F41" s="41">
        <v>319102</v>
      </c>
      <c r="G41" s="41" t="s">
        <v>143</v>
      </c>
      <c r="H41" s="16">
        <v>130.72999999999999</v>
      </c>
      <c r="I41" s="36">
        <v>0.25</v>
      </c>
      <c r="J41" s="17">
        <f t="shared" si="0"/>
        <v>32.682499999999997</v>
      </c>
      <c r="K41" s="17">
        <f t="shared" si="4"/>
        <v>163.41249999999999</v>
      </c>
      <c r="L41" s="17">
        <f t="shared" si="1"/>
        <v>3921.8999999999996</v>
      </c>
      <c r="M41" s="17">
        <f t="shared" si="2"/>
        <v>980.47499999999991</v>
      </c>
      <c r="N41" s="17">
        <f t="shared" si="3"/>
        <v>4902.375</v>
      </c>
    </row>
    <row r="42" spans="1:14" s="26" customFormat="1" ht="30" customHeight="1" x14ac:dyDescent="0.25">
      <c r="A42" s="25">
        <v>32</v>
      </c>
      <c r="B42" s="18" t="s">
        <v>53</v>
      </c>
      <c r="C42" s="14" t="s">
        <v>37</v>
      </c>
      <c r="D42" s="15">
        <v>4</v>
      </c>
      <c r="E42" s="41" t="s">
        <v>128</v>
      </c>
      <c r="F42" s="41">
        <v>450003</v>
      </c>
      <c r="G42" s="41" t="s">
        <v>144</v>
      </c>
      <c r="H42" s="16">
        <v>31.85</v>
      </c>
      <c r="I42" s="36">
        <v>0.25</v>
      </c>
      <c r="J42" s="17">
        <f t="shared" si="0"/>
        <v>7.9625000000000004</v>
      </c>
      <c r="K42" s="17">
        <f t="shared" si="4"/>
        <v>39.8125</v>
      </c>
      <c r="L42" s="17">
        <f t="shared" si="1"/>
        <v>127.4</v>
      </c>
      <c r="M42" s="17">
        <f t="shared" si="2"/>
        <v>31.85</v>
      </c>
      <c r="N42" s="17">
        <f t="shared" si="3"/>
        <v>159.25</v>
      </c>
    </row>
    <row r="43" spans="1:14" s="26" customFormat="1" ht="30" customHeight="1" x14ac:dyDescent="0.25">
      <c r="A43" s="25">
        <v>33</v>
      </c>
      <c r="B43" s="18" t="s">
        <v>54</v>
      </c>
      <c r="C43" s="14" t="s">
        <v>37</v>
      </c>
      <c r="D43" s="15">
        <v>12</v>
      </c>
      <c r="E43" s="41" t="s">
        <v>128</v>
      </c>
      <c r="F43" s="41">
        <v>310990</v>
      </c>
      <c r="G43" s="41" t="s">
        <v>145</v>
      </c>
      <c r="H43" s="16">
        <v>159.27000000000001</v>
      </c>
      <c r="I43" s="36">
        <v>0.25</v>
      </c>
      <c r="J43" s="17">
        <f t="shared" si="0"/>
        <v>39.817500000000003</v>
      </c>
      <c r="K43" s="17">
        <f t="shared" si="4"/>
        <v>199.08750000000001</v>
      </c>
      <c r="L43" s="17">
        <f t="shared" si="1"/>
        <v>1911.2400000000002</v>
      </c>
      <c r="M43" s="17">
        <f t="shared" si="2"/>
        <v>477.81000000000006</v>
      </c>
      <c r="N43" s="17">
        <f t="shared" si="3"/>
        <v>2389.0500000000002</v>
      </c>
    </row>
    <row r="44" spans="1:14" s="26" customFormat="1" ht="30" customHeight="1" x14ac:dyDescent="0.25">
      <c r="A44" s="25">
        <v>34</v>
      </c>
      <c r="B44" s="18" t="s">
        <v>55</v>
      </c>
      <c r="C44" s="14" t="s">
        <v>37</v>
      </c>
      <c r="D44" s="15">
        <v>75</v>
      </c>
      <c r="E44" s="41" t="s">
        <v>128</v>
      </c>
      <c r="F44" s="41" t="s">
        <v>146</v>
      </c>
      <c r="G44" s="41" t="s">
        <v>147</v>
      </c>
      <c r="H44" s="16">
        <v>424.71</v>
      </c>
      <c r="I44" s="36">
        <v>0.25</v>
      </c>
      <c r="J44" s="17">
        <f t="shared" si="0"/>
        <v>106.17749999999999</v>
      </c>
      <c r="K44" s="17">
        <f t="shared" si="4"/>
        <v>530.88749999999993</v>
      </c>
      <c r="L44" s="17">
        <f t="shared" si="1"/>
        <v>31853.25</v>
      </c>
      <c r="M44" s="17">
        <f t="shared" si="2"/>
        <v>7963.3125</v>
      </c>
      <c r="N44" s="17">
        <f t="shared" si="3"/>
        <v>39816.5625</v>
      </c>
    </row>
    <row r="45" spans="1:14" s="26" customFormat="1" ht="30" customHeight="1" x14ac:dyDescent="0.25">
      <c r="A45" s="25">
        <v>35</v>
      </c>
      <c r="B45" s="18" t="s">
        <v>56</v>
      </c>
      <c r="C45" s="14" t="s">
        <v>37</v>
      </c>
      <c r="D45" s="15">
        <v>55</v>
      </c>
      <c r="E45" s="41" t="s">
        <v>128</v>
      </c>
      <c r="F45" s="41" t="s">
        <v>148</v>
      </c>
      <c r="G45" s="41" t="s">
        <v>149</v>
      </c>
      <c r="H45" s="16">
        <v>1003.38</v>
      </c>
      <c r="I45" s="36">
        <v>0.25</v>
      </c>
      <c r="J45" s="17">
        <f t="shared" si="0"/>
        <v>250.845</v>
      </c>
      <c r="K45" s="17">
        <f t="shared" si="4"/>
        <v>1254.2249999999999</v>
      </c>
      <c r="L45" s="17">
        <f t="shared" si="1"/>
        <v>55185.9</v>
      </c>
      <c r="M45" s="17">
        <f t="shared" si="2"/>
        <v>13796.475</v>
      </c>
      <c r="N45" s="17">
        <f t="shared" si="3"/>
        <v>68982.375</v>
      </c>
    </row>
    <row r="46" spans="1:14" s="26" customFormat="1" ht="30" customHeight="1" x14ac:dyDescent="0.25">
      <c r="A46" s="25">
        <v>36</v>
      </c>
      <c r="B46" s="18" t="s">
        <v>57</v>
      </c>
      <c r="C46" s="14" t="s">
        <v>37</v>
      </c>
      <c r="D46" s="15">
        <v>155</v>
      </c>
      <c r="E46" s="41" t="s">
        <v>128</v>
      </c>
      <c r="F46" s="41">
        <v>319200</v>
      </c>
      <c r="G46" s="41" t="s">
        <v>143</v>
      </c>
      <c r="H46" s="37">
        <v>130.6</v>
      </c>
      <c r="I46" s="36">
        <v>0.25</v>
      </c>
      <c r="J46" s="17">
        <f t="shared" si="0"/>
        <v>32.65</v>
      </c>
      <c r="K46" s="17">
        <f t="shared" si="4"/>
        <v>163.25</v>
      </c>
      <c r="L46" s="17">
        <f t="shared" si="1"/>
        <v>20243</v>
      </c>
      <c r="M46" s="17">
        <f t="shared" si="2"/>
        <v>5060.75</v>
      </c>
      <c r="N46" s="17">
        <f t="shared" si="3"/>
        <v>25303.75</v>
      </c>
    </row>
    <row r="47" spans="1:14" s="26" customFormat="1" ht="30" customHeight="1" x14ac:dyDescent="0.25">
      <c r="A47" s="25">
        <v>37</v>
      </c>
      <c r="B47" s="18" t="s">
        <v>58</v>
      </c>
      <c r="C47" s="14" t="s">
        <v>37</v>
      </c>
      <c r="D47" s="15">
        <v>9</v>
      </c>
      <c r="E47" s="41" t="s">
        <v>128</v>
      </c>
      <c r="F47" s="41" t="s">
        <v>150</v>
      </c>
      <c r="G47" s="41" t="s">
        <v>151</v>
      </c>
      <c r="H47" s="16">
        <v>127.41</v>
      </c>
      <c r="I47" s="36">
        <v>0.25</v>
      </c>
      <c r="J47" s="17">
        <f t="shared" si="0"/>
        <v>31.852499999999999</v>
      </c>
      <c r="K47" s="17">
        <f t="shared" si="4"/>
        <v>159.26249999999999</v>
      </c>
      <c r="L47" s="17">
        <f t="shared" si="1"/>
        <v>1146.69</v>
      </c>
      <c r="M47" s="17">
        <f t="shared" si="2"/>
        <v>286.67250000000001</v>
      </c>
      <c r="N47" s="17">
        <f t="shared" si="3"/>
        <v>1433.3625000000002</v>
      </c>
    </row>
    <row r="48" spans="1:14" s="26" customFormat="1" ht="30" customHeight="1" x14ac:dyDescent="0.25">
      <c r="A48" s="25">
        <v>38</v>
      </c>
      <c r="B48" s="18" t="s">
        <v>59</v>
      </c>
      <c r="C48" s="14" t="s">
        <v>37</v>
      </c>
      <c r="D48" s="15">
        <v>46</v>
      </c>
      <c r="E48" s="41" t="s">
        <v>128</v>
      </c>
      <c r="F48" s="41">
        <v>310995</v>
      </c>
      <c r="G48" s="41" t="s">
        <v>145</v>
      </c>
      <c r="H48" s="16">
        <v>127.41</v>
      </c>
      <c r="I48" s="36">
        <v>0.25</v>
      </c>
      <c r="J48" s="17">
        <f t="shared" si="0"/>
        <v>31.852499999999999</v>
      </c>
      <c r="K48" s="17">
        <f t="shared" si="4"/>
        <v>159.26249999999999</v>
      </c>
      <c r="L48" s="17">
        <f t="shared" si="1"/>
        <v>5860.86</v>
      </c>
      <c r="M48" s="17">
        <f t="shared" si="2"/>
        <v>1465.2149999999999</v>
      </c>
      <c r="N48" s="17">
        <f t="shared" si="3"/>
        <v>7326.0749999999998</v>
      </c>
    </row>
    <row r="49" spans="1:14" s="26" customFormat="1" ht="30" customHeight="1" x14ac:dyDescent="0.25">
      <c r="A49" s="25">
        <v>39</v>
      </c>
      <c r="B49" s="18" t="s">
        <v>60</v>
      </c>
      <c r="C49" s="14" t="s">
        <v>37</v>
      </c>
      <c r="D49" s="15">
        <v>12</v>
      </c>
      <c r="E49" s="41" t="s">
        <v>152</v>
      </c>
      <c r="F49" s="41" t="s">
        <v>153</v>
      </c>
      <c r="G49" s="41" t="s">
        <v>154</v>
      </c>
      <c r="H49" s="16">
        <v>95.56</v>
      </c>
      <c r="I49" s="36">
        <v>0.25</v>
      </c>
      <c r="J49" s="17">
        <f t="shared" si="0"/>
        <v>23.89</v>
      </c>
      <c r="K49" s="17">
        <f t="shared" si="4"/>
        <v>119.45</v>
      </c>
      <c r="L49" s="17">
        <f t="shared" si="1"/>
        <v>1146.72</v>
      </c>
      <c r="M49" s="17">
        <f t="shared" si="2"/>
        <v>286.68</v>
      </c>
      <c r="N49" s="17">
        <f t="shared" si="3"/>
        <v>1433.4</v>
      </c>
    </row>
    <row r="50" spans="1:14" s="26" customFormat="1" ht="30" customHeight="1" x14ac:dyDescent="0.25">
      <c r="A50" s="25">
        <v>40</v>
      </c>
      <c r="B50" s="18" t="s">
        <v>61</v>
      </c>
      <c r="C50" s="14" t="s">
        <v>37</v>
      </c>
      <c r="D50" s="15">
        <v>1800</v>
      </c>
      <c r="E50" s="41" t="s">
        <v>155</v>
      </c>
      <c r="F50" s="41" t="s">
        <v>156</v>
      </c>
      <c r="G50" s="41" t="s">
        <v>157</v>
      </c>
      <c r="H50" s="16">
        <v>3.72</v>
      </c>
      <c r="I50" s="36">
        <v>0.25</v>
      </c>
      <c r="J50" s="17">
        <f t="shared" si="0"/>
        <v>0.93</v>
      </c>
      <c r="K50" s="17">
        <f t="shared" si="4"/>
        <v>4.6500000000000004</v>
      </c>
      <c r="L50" s="17">
        <f t="shared" si="1"/>
        <v>6696</v>
      </c>
      <c r="M50" s="17">
        <f t="shared" si="2"/>
        <v>1674</v>
      </c>
      <c r="N50" s="17">
        <f t="shared" si="3"/>
        <v>8370</v>
      </c>
    </row>
    <row r="51" spans="1:14" s="26" customFormat="1" ht="30" customHeight="1" x14ac:dyDescent="0.25">
      <c r="A51" s="25">
        <v>41</v>
      </c>
      <c r="B51" s="18" t="s">
        <v>62</v>
      </c>
      <c r="C51" s="14" t="s">
        <v>22</v>
      </c>
      <c r="D51" s="15">
        <v>13300</v>
      </c>
      <c r="E51" s="41" t="s">
        <v>128</v>
      </c>
      <c r="F51" s="41">
        <v>310020</v>
      </c>
      <c r="G51" s="41">
        <v>100</v>
      </c>
      <c r="H51" s="16">
        <v>3.38</v>
      </c>
      <c r="I51" s="36">
        <v>0.25</v>
      </c>
      <c r="J51" s="17">
        <f t="shared" si="0"/>
        <v>0.84499999999999997</v>
      </c>
      <c r="K51" s="17">
        <f t="shared" si="4"/>
        <v>4.2249999999999996</v>
      </c>
      <c r="L51" s="17">
        <f t="shared" si="1"/>
        <v>44954</v>
      </c>
      <c r="M51" s="17">
        <f t="shared" si="2"/>
        <v>11238.5</v>
      </c>
      <c r="N51" s="17">
        <f t="shared" si="3"/>
        <v>56192.5</v>
      </c>
    </row>
    <row r="52" spans="1:14" s="26" customFormat="1" ht="30" customHeight="1" x14ac:dyDescent="0.25">
      <c r="A52" s="25">
        <v>42</v>
      </c>
      <c r="B52" s="18" t="s">
        <v>63</v>
      </c>
      <c r="C52" s="14" t="s">
        <v>37</v>
      </c>
      <c r="D52" s="15">
        <v>20</v>
      </c>
      <c r="E52" s="41" t="s">
        <v>128</v>
      </c>
      <c r="F52" s="41">
        <v>310011</v>
      </c>
      <c r="G52" s="41" t="s">
        <v>158</v>
      </c>
      <c r="H52" s="16">
        <v>134.05000000000001</v>
      </c>
      <c r="I52" s="36">
        <v>0.25</v>
      </c>
      <c r="J52" s="17">
        <f t="shared" si="0"/>
        <v>33.512500000000003</v>
      </c>
      <c r="K52" s="17">
        <f t="shared" si="4"/>
        <v>167.5625</v>
      </c>
      <c r="L52" s="17">
        <f t="shared" si="1"/>
        <v>2681</v>
      </c>
      <c r="M52" s="17">
        <f t="shared" si="2"/>
        <v>670.25</v>
      </c>
      <c r="N52" s="17">
        <f t="shared" si="3"/>
        <v>3351.25</v>
      </c>
    </row>
    <row r="53" spans="1:14" s="26" customFormat="1" ht="30" customHeight="1" x14ac:dyDescent="0.25">
      <c r="A53" s="25">
        <v>43</v>
      </c>
      <c r="B53" s="18" t="s">
        <v>64</v>
      </c>
      <c r="C53" s="14" t="s">
        <v>22</v>
      </c>
      <c r="D53" s="15">
        <v>13300</v>
      </c>
      <c r="E53" s="41" t="s">
        <v>128</v>
      </c>
      <c r="F53" s="41">
        <v>310880</v>
      </c>
      <c r="G53" s="41">
        <v>100</v>
      </c>
      <c r="H53" s="16">
        <v>3.38</v>
      </c>
      <c r="I53" s="36">
        <v>0.25</v>
      </c>
      <c r="J53" s="17">
        <f t="shared" si="0"/>
        <v>0.84499999999999997</v>
      </c>
      <c r="K53" s="17">
        <f t="shared" si="4"/>
        <v>4.2249999999999996</v>
      </c>
      <c r="L53" s="17">
        <f t="shared" si="1"/>
        <v>44954</v>
      </c>
      <c r="M53" s="17">
        <f t="shared" si="2"/>
        <v>11238.5</v>
      </c>
      <c r="N53" s="17">
        <f t="shared" si="3"/>
        <v>56192.5</v>
      </c>
    </row>
    <row r="54" spans="1:14" s="26" customFormat="1" ht="30" customHeight="1" x14ac:dyDescent="0.25">
      <c r="A54" s="25">
        <v>44</v>
      </c>
      <c r="B54" s="18" t="s">
        <v>65</v>
      </c>
      <c r="C54" s="14" t="s">
        <v>37</v>
      </c>
      <c r="D54" s="15">
        <v>20</v>
      </c>
      <c r="E54" s="41" t="s">
        <v>128</v>
      </c>
      <c r="F54" s="41">
        <v>310881</v>
      </c>
      <c r="G54" s="41" t="s">
        <v>134</v>
      </c>
      <c r="H54" s="16">
        <v>134.05000000000001</v>
      </c>
      <c r="I54" s="36">
        <v>0.25</v>
      </c>
      <c r="J54" s="17">
        <f t="shared" si="0"/>
        <v>33.512500000000003</v>
      </c>
      <c r="K54" s="17">
        <f t="shared" si="4"/>
        <v>167.5625</v>
      </c>
      <c r="L54" s="17">
        <f t="shared" si="1"/>
        <v>2681</v>
      </c>
      <c r="M54" s="17">
        <f t="shared" si="2"/>
        <v>670.25</v>
      </c>
      <c r="N54" s="17">
        <f t="shared" si="3"/>
        <v>3351.25</v>
      </c>
    </row>
    <row r="55" spans="1:14" s="26" customFormat="1" ht="30" customHeight="1" x14ac:dyDescent="0.25">
      <c r="A55" s="25">
        <v>45</v>
      </c>
      <c r="B55" s="18" t="s">
        <v>66</v>
      </c>
      <c r="C55" s="14" t="s">
        <v>22</v>
      </c>
      <c r="D55" s="15">
        <v>24000</v>
      </c>
      <c r="E55" s="41" t="s">
        <v>128</v>
      </c>
      <c r="F55" s="41">
        <v>310500</v>
      </c>
      <c r="G55" s="41">
        <v>100</v>
      </c>
      <c r="H55" s="16">
        <v>3.98</v>
      </c>
      <c r="I55" s="36">
        <v>0.25</v>
      </c>
      <c r="J55" s="17">
        <f t="shared" si="0"/>
        <v>0.995</v>
      </c>
      <c r="K55" s="17">
        <f t="shared" si="4"/>
        <v>4.9749999999999996</v>
      </c>
      <c r="L55" s="17">
        <f t="shared" si="1"/>
        <v>95520</v>
      </c>
      <c r="M55" s="17">
        <f t="shared" si="2"/>
        <v>23880</v>
      </c>
      <c r="N55" s="17">
        <f t="shared" si="3"/>
        <v>119400</v>
      </c>
    </row>
    <row r="56" spans="1:14" s="26" customFormat="1" ht="30" customHeight="1" x14ac:dyDescent="0.25">
      <c r="A56" s="25">
        <v>46</v>
      </c>
      <c r="B56" s="18" t="s">
        <v>67</v>
      </c>
      <c r="C56" s="14" t="s">
        <v>37</v>
      </c>
      <c r="D56" s="15">
        <v>16</v>
      </c>
      <c r="E56" s="41" t="s">
        <v>128</v>
      </c>
      <c r="F56" s="41">
        <v>310501</v>
      </c>
      <c r="G56" s="41" t="s">
        <v>158</v>
      </c>
      <c r="H56" s="16">
        <v>134.05000000000001</v>
      </c>
      <c r="I56" s="36">
        <v>0.25</v>
      </c>
      <c r="J56" s="17">
        <f t="shared" si="0"/>
        <v>33.512500000000003</v>
      </c>
      <c r="K56" s="17">
        <f t="shared" si="4"/>
        <v>167.5625</v>
      </c>
      <c r="L56" s="17">
        <f t="shared" si="1"/>
        <v>2144.8000000000002</v>
      </c>
      <c r="M56" s="17">
        <f t="shared" si="2"/>
        <v>536.20000000000005</v>
      </c>
      <c r="N56" s="17">
        <f t="shared" si="3"/>
        <v>2681</v>
      </c>
    </row>
    <row r="57" spans="1:14" s="26" customFormat="1" ht="30" customHeight="1" x14ac:dyDescent="0.25">
      <c r="A57" s="25">
        <v>47</v>
      </c>
      <c r="B57" s="18" t="s">
        <v>68</v>
      </c>
      <c r="C57" s="14" t="s">
        <v>22</v>
      </c>
      <c r="D57" s="15">
        <v>24000</v>
      </c>
      <c r="E57" s="41" t="s">
        <v>128</v>
      </c>
      <c r="F57" s="41">
        <v>310510</v>
      </c>
      <c r="G57" s="41">
        <v>100</v>
      </c>
      <c r="H57" s="16">
        <v>3.98</v>
      </c>
      <c r="I57" s="36">
        <v>0.25</v>
      </c>
      <c r="J57" s="17">
        <f t="shared" si="0"/>
        <v>0.995</v>
      </c>
      <c r="K57" s="17">
        <f t="shared" si="4"/>
        <v>4.9749999999999996</v>
      </c>
      <c r="L57" s="17">
        <f t="shared" si="1"/>
        <v>95520</v>
      </c>
      <c r="M57" s="17">
        <f t="shared" si="2"/>
        <v>23880</v>
      </c>
      <c r="N57" s="17">
        <f t="shared" si="3"/>
        <v>119400</v>
      </c>
    </row>
    <row r="58" spans="1:14" s="26" customFormat="1" ht="30" customHeight="1" x14ac:dyDescent="0.25">
      <c r="A58" s="25">
        <v>48</v>
      </c>
      <c r="B58" s="18" t="s">
        <v>69</v>
      </c>
      <c r="C58" s="14" t="s">
        <v>37</v>
      </c>
      <c r="D58" s="15">
        <v>16</v>
      </c>
      <c r="E58" s="41" t="s">
        <v>128</v>
      </c>
      <c r="F58" s="41">
        <v>310511</v>
      </c>
      <c r="G58" s="41" t="s">
        <v>158</v>
      </c>
      <c r="H58" s="16">
        <v>134.05000000000001</v>
      </c>
      <c r="I58" s="36">
        <v>0.25</v>
      </c>
      <c r="J58" s="17">
        <f t="shared" si="0"/>
        <v>33.512500000000003</v>
      </c>
      <c r="K58" s="17">
        <f t="shared" si="4"/>
        <v>167.5625</v>
      </c>
      <c r="L58" s="17">
        <f t="shared" si="1"/>
        <v>2144.8000000000002</v>
      </c>
      <c r="M58" s="17">
        <f t="shared" si="2"/>
        <v>536.20000000000005</v>
      </c>
      <c r="N58" s="17">
        <f t="shared" si="3"/>
        <v>2681</v>
      </c>
    </row>
    <row r="59" spans="1:14" s="26" customFormat="1" ht="30" customHeight="1" x14ac:dyDescent="0.25">
      <c r="A59" s="25">
        <v>49</v>
      </c>
      <c r="B59" s="18" t="s">
        <v>70</v>
      </c>
      <c r="C59" s="14" t="s">
        <v>22</v>
      </c>
      <c r="D59" s="15">
        <v>24000</v>
      </c>
      <c r="E59" s="41" t="s">
        <v>128</v>
      </c>
      <c r="F59" s="41">
        <v>310520</v>
      </c>
      <c r="G59" s="41">
        <v>100</v>
      </c>
      <c r="H59" s="16">
        <v>3.98</v>
      </c>
      <c r="I59" s="36">
        <v>0.25</v>
      </c>
      <c r="J59" s="17">
        <f t="shared" si="0"/>
        <v>0.995</v>
      </c>
      <c r="K59" s="17">
        <f t="shared" si="4"/>
        <v>4.9749999999999996</v>
      </c>
      <c r="L59" s="17">
        <f t="shared" si="1"/>
        <v>95520</v>
      </c>
      <c r="M59" s="17">
        <f t="shared" si="2"/>
        <v>23880</v>
      </c>
      <c r="N59" s="17">
        <f t="shared" si="3"/>
        <v>119400</v>
      </c>
    </row>
    <row r="60" spans="1:14" s="26" customFormat="1" ht="30" customHeight="1" x14ac:dyDescent="0.25">
      <c r="A60" s="25">
        <v>50</v>
      </c>
      <c r="B60" s="18" t="s">
        <v>71</v>
      </c>
      <c r="C60" s="14" t="s">
        <v>37</v>
      </c>
      <c r="D60" s="15">
        <v>16</v>
      </c>
      <c r="E60" s="41" t="s">
        <v>128</v>
      </c>
      <c r="F60" s="41">
        <v>310521</v>
      </c>
      <c r="G60" s="41" t="s">
        <v>158</v>
      </c>
      <c r="H60" s="16">
        <v>134.05000000000001</v>
      </c>
      <c r="I60" s="36">
        <v>0.25</v>
      </c>
      <c r="J60" s="17">
        <f t="shared" si="0"/>
        <v>33.512500000000003</v>
      </c>
      <c r="K60" s="17">
        <f t="shared" si="4"/>
        <v>167.5625</v>
      </c>
      <c r="L60" s="17">
        <f t="shared" si="1"/>
        <v>2144.8000000000002</v>
      </c>
      <c r="M60" s="17">
        <f t="shared" si="2"/>
        <v>536.20000000000005</v>
      </c>
      <c r="N60" s="17">
        <f t="shared" si="3"/>
        <v>2681</v>
      </c>
    </row>
    <row r="61" spans="1:14" s="26" customFormat="1" ht="30" customHeight="1" x14ac:dyDescent="0.25">
      <c r="A61" s="25">
        <v>51</v>
      </c>
      <c r="B61" s="18" t="s">
        <v>72</v>
      </c>
      <c r="C61" s="14" t="s">
        <v>22</v>
      </c>
      <c r="D61" s="15">
        <v>24000</v>
      </c>
      <c r="E61" s="41" t="s">
        <v>128</v>
      </c>
      <c r="F61" s="41">
        <v>310540</v>
      </c>
      <c r="G61" s="41">
        <v>100</v>
      </c>
      <c r="H61" s="16">
        <v>3.98</v>
      </c>
      <c r="I61" s="36">
        <v>0.25</v>
      </c>
      <c r="J61" s="17">
        <f t="shared" si="0"/>
        <v>0.995</v>
      </c>
      <c r="K61" s="17">
        <f t="shared" si="4"/>
        <v>4.9749999999999996</v>
      </c>
      <c r="L61" s="17">
        <f t="shared" si="1"/>
        <v>95520</v>
      </c>
      <c r="M61" s="17">
        <f t="shared" si="2"/>
        <v>23880</v>
      </c>
      <c r="N61" s="17">
        <f t="shared" si="3"/>
        <v>119400</v>
      </c>
    </row>
    <row r="62" spans="1:14" s="26" customFormat="1" ht="30" customHeight="1" x14ac:dyDescent="0.25">
      <c r="A62" s="25">
        <v>52</v>
      </c>
      <c r="B62" s="18" t="s">
        <v>73</v>
      </c>
      <c r="C62" s="14" t="s">
        <v>37</v>
      </c>
      <c r="D62" s="15">
        <v>16</v>
      </c>
      <c r="E62" s="41" t="s">
        <v>128</v>
      </c>
      <c r="F62" s="41">
        <v>310541</v>
      </c>
      <c r="G62" s="41" t="s">
        <v>134</v>
      </c>
      <c r="H62" s="16">
        <v>134.05000000000001</v>
      </c>
      <c r="I62" s="36">
        <v>0.25</v>
      </c>
      <c r="J62" s="17">
        <f t="shared" si="0"/>
        <v>33.512500000000003</v>
      </c>
      <c r="K62" s="17">
        <f t="shared" si="4"/>
        <v>167.5625</v>
      </c>
      <c r="L62" s="17">
        <f t="shared" si="1"/>
        <v>2144.8000000000002</v>
      </c>
      <c r="M62" s="17">
        <f t="shared" si="2"/>
        <v>536.20000000000005</v>
      </c>
      <c r="N62" s="17">
        <f t="shared" si="3"/>
        <v>2681</v>
      </c>
    </row>
    <row r="63" spans="1:14" s="26" customFormat="1" ht="30" customHeight="1" x14ac:dyDescent="0.25">
      <c r="A63" s="25">
        <v>53</v>
      </c>
      <c r="B63" s="18" t="s">
        <v>74</v>
      </c>
      <c r="C63" s="14" t="s">
        <v>22</v>
      </c>
      <c r="D63" s="15">
        <v>10600</v>
      </c>
      <c r="E63" s="41" t="s">
        <v>128</v>
      </c>
      <c r="F63" s="41">
        <v>310810</v>
      </c>
      <c r="G63" s="41">
        <v>100</v>
      </c>
      <c r="H63" s="16">
        <v>3.12</v>
      </c>
      <c r="I63" s="36">
        <v>0.25</v>
      </c>
      <c r="J63" s="17">
        <f t="shared" si="0"/>
        <v>0.78</v>
      </c>
      <c r="K63" s="17">
        <f t="shared" si="4"/>
        <v>3.9000000000000004</v>
      </c>
      <c r="L63" s="17">
        <f t="shared" si="1"/>
        <v>33072</v>
      </c>
      <c r="M63" s="17">
        <f t="shared" si="2"/>
        <v>8268</v>
      </c>
      <c r="N63" s="17">
        <f t="shared" si="3"/>
        <v>41340</v>
      </c>
    </row>
    <row r="64" spans="1:14" s="26" customFormat="1" ht="30" customHeight="1" x14ac:dyDescent="0.25">
      <c r="A64" s="25">
        <v>54</v>
      </c>
      <c r="B64" s="18" t="s">
        <v>75</v>
      </c>
      <c r="C64" s="14" t="s">
        <v>37</v>
      </c>
      <c r="D64" s="15">
        <v>14</v>
      </c>
      <c r="E64" s="41" t="s">
        <v>128</v>
      </c>
      <c r="F64" s="41">
        <v>310811</v>
      </c>
      <c r="G64" s="41" t="s">
        <v>134</v>
      </c>
      <c r="H64" s="16">
        <v>134.05000000000001</v>
      </c>
      <c r="I64" s="36">
        <v>0.25</v>
      </c>
      <c r="J64" s="17">
        <f t="shared" si="0"/>
        <v>33.512500000000003</v>
      </c>
      <c r="K64" s="17">
        <f t="shared" si="4"/>
        <v>167.5625</v>
      </c>
      <c r="L64" s="17">
        <f t="shared" si="1"/>
        <v>1876.7000000000003</v>
      </c>
      <c r="M64" s="17">
        <f t="shared" si="2"/>
        <v>469.17500000000007</v>
      </c>
      <c r="N64" s="17">
        <f t="shared" si="3"/>
        <v>2345.8750000000005</v>
      </c>
    </row>
    <row r="65" spans="1:14" s="26" customFormat="1" ht="30" customHeight="1" x14ac:dyDescent="0.25">
      <c r="A65" s="25">
        <v>55</v>
      </c>
      <c r="B65" s="18" t="s">
        <v>76</v>
      </c>
      <c r="C65" s="14" t="s">
        <v>22</v>
      </c>
      <c r="D65" s="15">
        <v>1600</v>
      </c>
      <c r="E65" s="41" t="s">
        <v>128</v>
      </c>
      <c r="F65" s="41">
        <v>310820</v>
      </c>
      <c r="G65" s="41">
        <v>100</v>
      </c>
      <c r="H65" s="16">
        <v>3.12</v>
      </c>
      <c r="I65" s="36">
        <v>0.25</v>
      </c>
      <c r="J65" s="17">
        <f t="shared" si="0"/>
        <v>0.78</v>
      </c>
      <c r="K65" s="17">
        <f t="shared" si="4"/>
        <v>3.9000000000000004</v>
      </c>
      <c r="L65" s="17">
        <f t="shared" si="1"/>
        <v>4992</v>
      </c>
      <c r="M65" s="17">
        <f t="shared" si="2"/>
        <v>1248</v>
      </c>
      <c r="N65" s="17">
        <f t="shared" si="3"/>
        <v>6240</v>
      </c>
    </row>
    <row r="66" spans="1:14" s="26" customFormat="1" ht="30" customHeight="1" x14ac:dyDescent="0.25">
      <c r="A66" s="25">
        <v>56</v>
      </c>
      <c r="B66" s="18" t="s">
        <v>77</v>
      </c>
      <c r="C66" s="14" t="s">
        <v>37</v>
      </c>
      <c r="D66" s="15">
        <v>8</v>
      </c>
      <c r="E66" s="41" t="s">
        <v>128</v>
      </c>
      <c r="F66" s="41">
        <v>310821</v>
      </c>
      <c r="G66" s="41" t="s">
        <v>159</v>
      </c>
      <c r="H66" s="16">
        <v>134.05000000000001</v>
      </c>
      <c r="I66" s="36">
        <v>0.25</v>
      </c>
      <c r="J66" s="17">
        <f t="shared" si="0"/>
        <v>33.512500000000003</v>
      </c>
      <c r="K66" s="17">
        <f t="shared" si="4"/>
        <v>167.5625</v>
      </c>
      <c r="L66" s="17">
        <f t="shared" si="1"/>
        <v>1072.4000000000001</v>
      </c>
      <c r="M66" s="17">
        <f t="shared" si="2"/>
        <v>268.10000000000002</v>
      </c>
      <c r="N66" s="17">
        <f t="shared" si="3"/>
        <v>1340.5</v>
      </c>
    </row>
    <row r="67" spans="1:14" s="26" customFormat="1" ht="30" customHeight="1" x14ac:dyDescent="0.25">
      <c r="A67" s="25">
        <v>57</v>
      </c>
      <c r="B67" s="18" t="s">
        <v>78</v>
      </c>
      <c r="C67" s="14" t="s">
        <v>22</v>
      </c>
      <c r="D67" s="15">
        <v>10600</v>
      </c>
      <c r="E67" s="41" t="s">
        <v>139</v>
      </c>
      <c r="F67" s="41">
        <v>310830</v>
      </c>
      <c r="G67" s="41">
        <v>100</v>
      </c>
      <c r="H67" s="16">
        <v>3.58</v>
      </c>
      <c r="I67" s="36">
        <v>0.25</v>
      </c>
      <c r="J67" s="17">
        <f t="shared" si="0"/>
        <v>0.89500000000000002</v>
      </c>
      <c r="K67" s="17">
        <f t="shared" si="4"/>
        <v>4.4749999999999996</v>
      </c>
      <c r="L67" s="17">
        <f t="shared" si="1"/>
        <v>37948</v>
      </c>
      <c r="M67" s="17">
        <f t="shared" si="2"/>
        <v>9487</v>
      </c>
      <c r="N67" s="17">
        <f t="shared" si="3"/>
        <v>47435</v>
      </c>
    </row>
    <row r="68" spans="1:14" s="26" customFormat="1" ht="30" customHeight="1" x14ac:dyDescent="0.25">
      <c r="A68" s="25">
        <v>58</v>
      </c>
      <c r="B68" s="18" t="s">
        <v>79</v>
      </c>
      <c r="C68" s="14" t="s">
        <v>37</v>
      </c>
      <c r="D68" s="15">
        <v>14</v>
      </c>
      <c r="E68" s="41" t="s">
        <v>139</v>
      </c>
      <c r="F68" s="41">
        <v>310831</v>
      </c>
      <c r="G68" s="41" t="s">
        <v>134</v>
      </c>
      <c r="H68" s="16">
        <v>182.36</v>
      </c>
      <c r="I68" s="36">
        <v>0.25</v>
      </c>
      <c r="J68" s="17">
        <f t="shared" si="0"/>
        <v>45.59</v>
      </c>
      <c r="K68" s="17">
        <f t="shared" si="4"/>
        <v>227.95000000000002</v>
      </c>
      <c r="L68" s="17">
        <f t="shared" si="1"/>
        <v>2553.04</v>
      </c>
      <c r="M68" s="17">
        <f t="shared" si="2"/>
        <v>638.26</v>
      </c>
      <c r="N68" s="17">
        <f t="shared" si="3"/>
        <v>3191.3</v>
      </c>
    </row>
    <row r="69" spans="1:14" s="26" customFormat="1" ht="30" customHeight="1" x14ac:dyDescent="0.25">
      <c r="A69" s="25">
        <v>59</v>
      </c>
      <c r="B69" s="18" t="s">
        <v>80</v>
      </c>
      <c r="C69" s="14" t="s">
        <v>22</v>
      </c>
      <c r="D69" s="15">
        <v>9200</v>
      </c>
      <c r="E69" s="41" t="s">
        <v>128</v>
      </c>
      <c r="F69" s="41">
        <v>310710</v>
      </c>
      <c r="G69" s="41">
        <v>100</v>
      </c>
      <c r="H69" s="16">
        <v>3.19</v>
      </c>
      <c r="I69" s="36">
        <v>0.25</v>
      </c>
      <c r="J69" s="17">
        <f t="shared" si="0"/>
        <v>0.79749999999999999</v>
      </c>
      <c r="K69" s="17">
        <f t="shared" si="4"/>
        <v>3.9874999999999998</v>
      </c>
      <c r="L69" s="17">
        <f t="shared" si="1"/>
        <v>29348</v>
      </c>
      <c r="M69" s="17">
        <f t="shared" si="2"/>
        <v>7337</v>
      </c>
      <c r="N69" s="17">
        <f t="shared" si="3"/>
        <v>36685</v>
      </c>
    </row>
    <row r="70" spans="1:14" s="26" customFormat="1" ht="30" customHeight="1" x14ac:dyDescent="0.25">
      <c r="A70" s="25">
        <v>60</v>
      </c>
      <c r="B70" s="18" t="s">
        <v>81</v>
      </c>
      <c r="C70" s="14" t="s">
        <v>37</v>
      </c>
      <c r="D70" s="15">
        <v>14</v>
      </c>
      <c r="E70" s="41" t="s">
        <v>128</v>
      </c>
      <c r="F70" s="41">
        <v>310711</v>
      </c>
      <c r="G70" s="41" t="s">
        <v>134</v>
      </c>
      <c r="H70" s="37">
        <v>146</v>
      </c>
      <c r="I70" s="36">
        <v>0.25</v>
      </c>
      <c r="J70" s="17">
        <f t="shared" si="0"/>
        <v>36.5</v>
      </c>
      <c r="K70" s="17">
        <f t="shared" si="4"/>
        <v>182.5</v>
      </c>
      <c r="L70" s="17">
        <f t="shared" si="1"/>
        <v>2044</v>
      </c>
      <c r="M70" s="17">
        <f t="shared" si="2"/>
        <v>511</v>
      </c>
      <c r="N70" s="17">
        <f t="shared" si="3"/>
        <v>2555</v>
      </c>
    </row>
    <row r="71" spans="1:14" s="26" customFormat="1" ht="30" customHeight="1" x14ac:dyDescent="0.25">
      <c r="A71" s="25">
        <v>61</v>
      </c>
      <c r="B71" s="18" t="s">
        <v>82</v>
      </c>
      <c r="C71" s="14" t="s">
        <v>22</v>
      </c>
      <c r="D71" s="15">
        <v>9200</v>
      </c>
      <c r="E71" s="41" t="s">
        <v>128</v>
      </c>
      <c r="F71" s="41">
        <v>310780</v>
      </c>
      <c r="G71" s="41">
        <v>100</v>
      </c>
      <c r="H71" s="16">
        <v>2.65</v>
      </c>
      <c r="I71" s="36">
        <v>0.25</v>
      </c>
      <c r="J71" s="17">
        <f t="shared" si="0"/>
        <v>0.66249999999999998</v>
      </c>
      <c r="K71" s="17">
        <f t="shared" si="4"/>
        <v>3.3125</v>
      </c>
      <c r="L71" s="17">
        <f t="shared" si="1"/>
        <v>24380</v>
      </c>
      <c r="M71" s="17">
        <f t="shared" si="2"/>
        <v>6095</v>
      </c>
      <c r="N71" s="17">
        <f t="shared" si="3"/>
        <v>30475</v>
      </c>
    </row>
    <row r="72" spans="1:14" s="26" customFormat="1" ht="30" customHeight="1" x14ac:dyDescent="0.25">
      <c r="A72" s="25">
        <v>62</v>
      </c>
      <c r="B72" s="18" t="s">
        <v>83</v>
      </c>
      <c r="C72" s="14" t="s">
        <v>37</v>
      </c>
      <c r="D72" s="15">
        <v>14</v>
      </c>
      <c r="E72" s="41" t="s">
        <v>128</v>
      </c>
      <c r="F72" s="41">
        <v>310781</v>
      </c>
      <c r="G72" s="41" t="s">
        <v>160</v>
      </c>
      <c r="H72" s="17">
        <v>146</v>
      </c>
      <c r="I72" s="36">
        <v>0.25</v>
      </c>
      <c r="J72" s="17">
        <f t="shared" si="0"/>
        <v>36.5</v>
      </c>
      <c r="K72" s="17">
        <f t="shared" si="4"/>
        <v>182.5</v>
      </c>
      <c r="L72" s="17">
        <f t="shared" si="1"/>
        <v>2044</v>
      </c>
      <c r="M72" s="17">
        <f t="shared" si="2"/>
        <v>511</v>
      </c>
      <c r="N72" s="17">
        <f t="shared" si="3"/>
        <v>2555</v>
      </c>
    </row>
    <row r="73" spans="1:14" s="26" customFormat="1" ht="30" customHeight="1" x14ac:dyDescent="0.25">
      <c r="A73" s="25">
        <v>63</v>
      </c>
      <c r="B73" s="18" t="s">
        <v>84</v>
      </c>
      <c r="C73" s="14" t="s">
        <v>22</v>
      </c>
      <c r="D73" s="15">
        <v>4000</v>
      </c>
      <c r="E73" s="41" t="s">
        <v>128</v>
      </c>
      <c r="F73" s="41">
        <v>317260</v>
      </c>
      <c r="G73" s="41">
        <v>100</v>
      </c>
      <c r="H73" s="16">
        <v>2.72</v>
      </c>
      <c r="I73" s="36">
        <v>0.25</v>
      </c>
      <c r="J73" s="17">
        <f t="shared" si="0"/>
        <v>0.68</v>
      </c>
      <c r="K73" s="17">
        <f t="shared" si="4"/>
        <v>3.4000000000000004</v>
      </c>
      <c r="L73" s="17">
        <f t="shared" si="1"/>
        <v>10880</v>
      </c>
      <c r="M73" s="17">
        <f t="shared" si="2"/>
        <v>2720</v>
      </c>
      <c r="N73" s="17">
        <f t="shared" si="3"/>
        <v>13600</v>
      </c>
    </row>
    <row r="74" spans="1:14" s="26" customFormat="1" ht="30" customHeight="1" x14ac:dyDescent="0.25">
      <c r="A74" s="25">
        <v>64</v>
      </c>
      <c r="B74" s="18" t="s">
        <v>85</v>
      </c>
      <c r="C74" s="14" t="s">
        <v>37</v>
      </c>
      <c r="D74" s="15">
        <v>12</v>
      </c>
      <c r="E74" s="41" t="s">
        <v>128</v>
      </c>
      <c r="F74" s="41">
        <v>317261</v>
      </c>
      <c r="G74" s="41" t="s">
        <v>161</v>
      </c>
      <c r="H74" s="17">
        <v>146</v>
      </c>
      <c r="I74" s="36">
        <v>0.25</v>
      </c>
      <c r="J74" s="17">
        <f t="shared" si="0"/>
        <v>36.5</v>
      </c>
      <c r="K74" s="17">
        <f t="shared" si="4"/>
        <v>182.5</v>
      </c>
      <c r="L74" s="17">
        <f t="shared" si="1"/>
        <v>1752</v>
      </c>
      <c r="M74" s="17">
        <f t="shared" si="2"/>
        <v>438</v>
      </c>
      <c r="N74" s="17">
        <f t="shared" si="3"/>
        <v>2190</v>
      </c>
    </row>
    <row r="75" spans="1:14" s="26" customFormat="1" ht="30" customHeight="1" x14ac:dyDescent="0.25">
      <c r="A75" s="25">
        <v>65</v>
      </c>
      <c r="B75" s="18" t="s">
        <v>86</v>
      </c>
      <c r="C75" s="14" t="s">
        <v>22</v>
      </c>
      <c r="D75" s="15">
        <v>1000</v>
      </c>
      <c r="E75" s="41" t="s">
        <v>128</v>
      </c>
      <c r="F75" s="41">
        <v>310730</v>
      </c>
      <c r="G75" s="41">
        <v>100</v>
      </c>
      <c r="H75" s="16">
        <v>3.12</v>
      </c>
      <c r="I75" s="36">
        <v>0.25</v>
      </c>
      <c r="J75" s="17">
        <f t="shared" si="0"/>
        <v>0.78</v>
      </c>
      <c r="K75" s="17">
        <f t="shared" si="4"/>
        <v>3.9000000000000004</v>
      </c>
      <c r="L75" s="17">
        <f t="shared" si="1"/>
        <v>3120</v>
      </c>
      <c r="M75" s="17">
        <f t="shared" si="2"/>
        <v>780</v>
      </c>
      <c r="N75" s="17">
        <f t="shared" si="3"/>
        <v>3900</v>
      </c>
    </row>
    <row r="76" spans="1:14" s="26" customFormat="1" ht="30" customHeight="1" x14ac:dyDescent="0.25">
      <c r="A76" s="25">
        <v>66</v>
      </c>
      <c r="B76" s="18" t="s">
        <v>87</v>
      </c>
      <c r="C76" s="14" t="s">
        <v>37</v>
      </c>
      <c r="D76" s="15">
        <v>6</v>
      </c>
      <c r="E76" s="41" t="s">
        <v>128</v>
      </c>
      <c r="F76" s="41">
        <v>310731</v>
      </c>
      <c r="G76" s="41" t="s">
        <v>134</v>
      </c>
      <c r="H76" s="17">
        <v>146</v>
      </c>
      <c r="I76" s="36">
        <v>0.25</v>
      </c>
      <c r="J76" s="17">
        <f t="shared" ref="J76:J110" si="5">H76*0.25</f>
        <v>36.5</v>
      </c>
      <c r="K76" s="17">
        <f t="shared" si="4"/>
        <v>182.5</v>
      </c>
      <c r="L76" s="17">
        <f t="shared" si="1"/>
        <v>876</v>
      </c>
      <c r="M76" s="17">
        <f t="shared" si="2"/>
        <v>219</v>
      </c>
      <c r="N76" s="17">
        <f t="shared" si="3"/>
        <v>1095</v>
      </c>
    </row>
    <row r="77" spans="1:14" s="26" customFormat="1" ht="30" customHeight="1" x14ac:dyDescent="0.25">
      <c r="A77" s="25">
        <v>67</v>
      </c>
      <c r="B77" s="18" t="s">
        <v>88</v>
      </c>
      <c r="C77" s="14" t="s">
        <v>22</v>
      </c>
      <c r="D77" s="15">
        <v>24000</v>
      </c>
      <c r="E77" s="41" t="s">
        <v>128</v>
      </c>
      <c r="F77" s="41">
        <v>310745</v>
      </c>
      <c r="G77" s="41">
        <v>100</v>
      </c>
      <c r="H77" s="16">
        <v>2.92</v>
      </c>
      <c r="I77" s="36">
        <v>0.25</v>
      </c>
      <c r="J77" s="17">
        <f t="shared" si="5"/>
        <v>0.73</v>
      </c>
      <c r="K77" s="17">
        <f t="shared" si="4"/>
        <v>3.65</v>
      </c>
      <c r="L77" s="17">
        <f t="shared" si="1"/>
        <v>70080</v>
      </c>
      <c r="M77" s="17">
        <f t="shared" si="2"/>
        <v>17520</v>
      </c>
      <c r="N77" s="17">
        <f t="shared" si="3"/>
        <v>87600</v>
      </c>
    </row>
    <row r="78" spans="1:14" s="26" customFormat="1" ht="30" customHeight="1" x14ac:dyDescent="0.25">
      <c r="A78" s="25">
        <v>68</v>
      </c>
      <c r="B78" s="18" t="s">
        <v>89</v>
      </c>
      <c r="C78" s="14" t="s">
        <v>37</v>
      </c>
      <c r="D78" s="15">
        <v>18</v>
      </c>
      <c r="E78" s="41" t="s">
        <v>128</v>
      </c>
      <c r="F78" s="41">
        <v>310746</v>
      </c>
      <c r="G78" s="41" t="s">
        <v>158</v>
      </c>
      <c r="H78" s="16">
        <v>150.66999999999999</v>
      </c>
      <c r="I78" s="36">
        <v>0.25</v>
      </c>
      <c r="J78" s="17">
        <f t="shared" si="5"/>
        <v>37.667499999999997</v>
      </c>
      <c r="K78" s="17">
        <f t="shared" si="4"/>
        <v>188.33749999999998</v>
      </c>
      <c r="L78" s="17">
        <f t="shared" si="1"/>
        <v>2712.06</v>
      </c>
      <c r="M78" s="17">
        <f t="shared" si="2"/>
        <v>678.01499999999999</v>
      </c>
      <c r="N78" s="17">
        <f t="shared" si="3"/>
        <v>3390.0749999999998</v>
      </c>
    </row>
    <row r="79" spans="1:14" s="26" customFormat="1" ht="30" customHeight="1" x14ac:dyDescent="0.25">
      <c r="A79" s="25">
        <v>69</v>
      </c>
      <c r="B79" s="18" t="s">
        <v>90</v>
      </c>
      <c r="C79" s="14" t="s">
        <v>22</v>
      </c>
      <c r="D79" s="15">
        <v>24000</v>
      </c>
      <c r="E79" s="41" t="s">
        <v>128</v>
      </c>
      <c r="F79" s="41">
        <v>310755</v>
      </c>
      <c r="G79" s="41">
        <v>100</v>
      </c>
      <c r="H79" s="16">
        <v>3.38</v>
      </c>
      <c r="I79" s="36">
        <v>0.25</v>
      </c>
      <c r="J79" s="17">
        <f t="shared" si="5"/>
        <v>0.84499999999999997</v>
      </c>
      <c r="K79" s="17">
        <f t="shared" si="4"/>
        <v>4.2249999999999996</v>
      </c>
      <c r="L79" s="17">
        <f t="shared" ref="L79:L110" si="6">H79*D79</f>
        <v>81120</v>
      </c>
      <c r="M79" s="17">
        <f t="shared" ref="M79:M110" si="7">L79*0.25</f>
        <v>20280</v>
      </c>
      <c r="N79" s="17">
        <f t="shared" ref="N79:N110" si="8">L79+M79</f>
        <v>101400</v>
      </c>
    </row>
    <row r="80" spans="1:14" s="26" customFormat="1" ht="30" customHeight="1" x14ac:dyDescent="0.25">
      <c r="A80" s="25">
        <v>70</v>
      </c>
      <c r="B80" s="18" t="s">
        <v>91</v>
      </c>
      <c r="C80" s="14" t="s">
        <v>37</v>
      </c>
      <c r="D80" s="15">
        <v>18</v>
      </c>
      <c r="E80" s="41" t="s">
        <v>128</v>
      </c>
      <c r="F80" s="41">
        <v>310756</v>
      </c>
      <c r="G80" s="41" t="s">
        <v>161</v>
      </c>
      <c r="H80" s="17">
        <v>146</v>
      </c>
      <c r="I80" s="36">
        <v>0.25</v>
      </c>
      <c r="J80" s="17">
        <f t="shared" si="5"/>
        <v>36.5</v>
      </c>
      <c r="K80" s="17">
        <f t="shared" si="4"/>
        <v>182.5</v>
      </c>
      <c r="L80" s="17">
        <f t="shared" si="6"/>
        <v>2628</v>
      </c>
      <c r="M80" s="17">
        <f t="shared" si="7"/>
        <v>657</v>
      </c>
      <c r="N80" s="17">
        <f t="shared" si="8"/>
        <v>3285</v>
      </c>
    </row>
    <row r="81" spans="1:14" s="26" customFormat="1" ht="30" customHeight="1" x14ac:dyDescent="0.25">
      <c r="A81" s="25">
        <v>71</v>
      </c>
      <c r="B81" s="18" t="s">
        <v>92</v>
      </c>
      <c r="C81" s="14" t="s">
        <v>22</v>
      </c>
      <c r="D81" s="15">
        <v>100</v>
      </c>
      <c r="E81" s="41" t="s">
        <v>139</v>
      </c>
      <c r="F81" s="41">
        <v>318200</v>
      </c>
      <c r="G81" s="41">
        <v>100</v>
      </c>
      <c r="H81" s="16">
        <v>10.47</v>
      </c>
      <c r="I81" s="36">
        <v>0.25</v>
      </c>
      <c r="J81" s="17">
        <f t="shared" si="5"/>
        <v>2.6175000000000002</v>
      </c>
      <c r="K81" s="17">
        <f t="shared" si="4"/>
        <v>13.0875</v>
      </c>
      <c r="L81" s="17">
        <f t="shared" si="6"/>
        <v>1047</v>
      </c>
      <c r="M81" s="17">
        <f t="shared" si="7"/>
        <v>261.75</v>
      </c>
      <c r="N81" s="17">
        <f t="shared" si="8"/>
        <v>1308.75</v>
      </c>
    </row>
    <row r="82" spans="1:14" s="26" customFormat="1" ht="30" customHeight="1" x14ac:dyDescent="0.25">
      <c r="A82" s="25">
        <v>72</v>
      </c>
      <c r="B82" s="18" t="s">
        <v>93</v>
      </c>
      <c r="C82" s="14" t="s">
        <v>37</v>
      </c>
      <c r="D82" s="15">
        <v>2</v>
      </c>
      <c r="E82" s="41" t="s">
        <v>139</v>
      </c>
      <c r="F82" s="41">
        <v>318201</v>
      </c>
      <c r="G82" s="41" t="s">
        <v>162</v>
      </c>
      <c r="H82" s="16">
        <v>116.13</v>
      </c>
      <c r="I82" s="36">
        <v>0.25</v>
      </c>
      <c r="J82" s="17">
        <f t="shared" si="5"/>
        <v>29.032499999999999</v>
      </c>
      <c r="K82" s="17">
        <f t="shared" si="4"/>
        <v>145.16249999999999</v>
      </c>
      <c r="L82" s="17">
        <f t="shared" si="6"/>
        <v>232.26</v>
      </c>
      <c r="M82" s="17">
        <f t="shared" si="7"/>
        <v>58.064999999999998</v>
      </c>
      <c r="N82" s="17">
        <f t="shared" si="8"/>
        <v>290.32499999999999</v>
      </c>
    </row>
    <row r="83" spans="1:14" s="26" customFormat="1" ht="30" customHeight="1" x14ac:dyDescent="0.25">
      <c r="A83" s="25">
        <v>73</v>
      </c>
      <c r="B83" s="18" t="s">
        <v>94</v>
      </c>
      <c r="C83" s="14" t="s">
        <v>22</v>
      </c>
      <c r="D83" s="15">
        <v>200</v>
      </c>
      <c r="E83" s="41" t="s">
        <v>139</v>
      </c>
      <c r="F83" s="41">
        <v>318900</v>
      </c>
      <c r="G83" s="41">
        <v>100</v>
      </c>
      <c r="H83" s="16">
        <v>8.06</v>
      </c>
      <c r="I83" s="36">
        <v>0.25</v>
      </c>
      <c r="J83" s="17">
        <f t="shared" si="5"/>
        <v>2.0150000000000001</v>
      </c>
      <c r="K83" s="17">
        <f t="shared" si="4"/>
        <v>10.075000000000001</v>
      </c>
      <c r="L83" s="17">
        <f t="shared" si="6"/>
        <v>1612</v>
      </c>
      <c r="M83" s="17">
        <f t="shared" si="7"/>
        <v>403</v>
      </c>
      <c r="N83" s="17">
        <f t="shared" si="8"/>
        <v>2015</v>
      </c>
    </row>
    <row r="84" spans="1:14" s="26" customFormat="1" ht="30" customHeight="1" x14ac:dyDescent="0.25">
      <c r="A84" s="25">
        <v>74</v>
      </c>
      <c r="B84" s="18" t="s">
        <v>95</v>
      </c>
      <c r="C84" s="14" t="s">
        <v>37</v>
      </c>
      <c r="D84" s="15">
        <v>2</v>
      </c>
      <c r="E84" s="41" t="s">
        <v>139</v>
      </c>
      <c r="F84" s="41">
        <v>318901</v>
      </c>
      <c r="G84" s="41" t="s">
        <v>162</v>
      </c>
      <c r="H84" s="16">
        <v>116.13</v>
      </c>
      <c r="I84" s="36">
        <v>0.25</v>
      </c>
      <c r="J84" s="17">
        <f t="shared" si="5"/>
        <v>29.032499999999999</v>
      </c>
      <c r="K84" s="17">
        <f t="shared" si="4"/>
        <v>145.16249999999999</v>
      </c>
      <c r="L84" s="17">
        <f t="shared" si="6"/>
        <v>232.26</v>
      </c>
      <c r="M84" s="17">
        <f t="shared" si="7"/>
        <v>58.064999999999998</v>
      </c>
      <c r="N84" s="17">
        <f t="shared" si="8"/>
        <v>290.32499999999999</v>
      </c>
    </row>
    <row r="85" spans="1:14" s="26" customFormat="1" ht="30" customHeight="1" x14ac:dyDescent="0.25">
      <c r="A85" s="25">
        <v>75</v>
      </c>
      <c r="B85" s="18" t="s">
        <v>96</v>
      </c>
      <c r="C85" s="14" t="s">
        <v>22</v>
      </c>
      <c r="D85" s="15">
        <v>200</v>
      </c>
      <c r="E85" s="41" t="s">
        <v>139</v>
      </c>
      <c r="F85" s="41">
        <v>318940</v>
      </c>
      <c r="G85" s="41">
        <v>100</v>
      </c>
      <c r="H85" s="16">
        <v>7.66</v>
      </c>
      <c r="I85" s="36">
        <v>0.25</v>
      </c>
      <c r="J85" s="17">
        <f t="shared" si="5"/>
        <v>1.915</v>
      </c>
      <c r="K85" s="17">
        <f t="shared" si="4"/>
        <v>9.5749999999999993</v>
      </c>
      <c r="L85" s="17">
        <f t="shared" si="6"/>
        <v>1532</v>
      </c>
      <c r="M85" s="17">
        <f t="shared" si="7"/>
        <v>383</v>
      </c>
      <c r="N85" s="17">
        <f t="shared" si="8"/>
        <v>1915</v>
      </c>
    </row>
    <row r="86" spans="1:14" s="26" customFormat="1" ht="30" customHeight="1" x14ac:dyDescent="0.25">
      <c r="A86" s="25">
        <v>76</v>
      </c>
      <c r="B86" s="18" t="s">
        <v>97</v>
      </c>
      <c r="C86" s="14" t="s">
        <v>37</v>
      </c>
      <c r="D86" s="15">
        <v>2</v>
      </c>
      <c r="E86" s="41" t="s">
        <v>139</v>
      </c>
      <c r="F86" s="41">
        <v>318941</v>
      </c>
      <c r="G86" s="41" t="s">
        <v>162</v>
      </c>
      <c r="H86" s="16">
        <v>127.75</v>
      </c>
      <c r="I86" s="36">
        <v>0.25</v>
      </c>
      <c r="J86" s="17">
        <f t="shared" si="5"/>
        <v>31.9375</v>
      </c>
      <c r="K86" s="17">
        <f t="shared" si="4"/>
        <v>159.6875</v>
      </c>
      <c r="L86" s="17">
        <f t="shared" si="6"/>
        <v>255.5</v>
      </c>
      <c r="M86" s="17">
        <f t="shared" si="7"/>
        <v>63.875</v>
      </c>
      <c r="N86" s="17">
        <f t="shared" si="8"/>
        <v>319.375</v>
      </c>
    </row>
    <row r="87" spans="1:14" s="26" customFormat="1" ht="30" customHeight="1" x14ac:dyDescent="0.25">
      <c r="A87" s="25">
        <v>77</v>
      </c>
      <c r="B87" s="18" t="s">
        <v>98</v>
      </c>
      <c r="C87" s="14" t="s">
        <v>22</v>
      </c>
      <c r="D87" s="15">
        <v>200</v>
      </c>
      <c r="E87" s="41" t="s">
        <v>139</v>
      </c>
      <c r="F87" s="41">
        <v>318910</v>
      </c>
      <c r="G87" s="41">
        <v>100</v>
      </c>
      <c r="H87" s="16">
        <v>6.39</v>
      </c>
      <c r="I87" s="36">
        <v>0.25</v>
      </c>
      <c r="J87" s="17">
        <f t="shared" si="5"/>
        <v>1.5974999999999999</v>
      </c>
      <c r="K87" s="17">
        <f t="shared" si="4"/>
        <v>7.9874999999999998</v>
      </c>
      <c r="L87" s="17">
        <f t="shared" si="6"/>
        <v>1278</v>
      </c>
      <c r="M87" s="17">
        <f t="shared" si="7"/>
        <v>319.5</v>
      </c>
      <c r="N87" s="17">
        <f t="shared" si="8"/>
        <v>1597.5</v>
      </c>
    </row>
    <row r="88" spans="1:14" s="26" customFormat="1" ht="30" customHeight="1" x14ac:dyDescent="0.25">
      <c r="A88" s="25">
        <v>78</v>
      </c>
      <c r="B88" s="18" t="s">
        <v>99</v>
      </c>
      <c r="C88" s="14" t="s">
        <v>37</v>
      </c>
      <c r="D88" s="15">
        <v>2</v>
      </c>
      <c r="E88" s="41" t="s">
        <v>139</v>
      </c>
      <c r="F88" s="41">
        <v>318911</v>
      </c>
      <c r="G88" s="41" t="s">
        <v>162</v>
      </c>
      <c r="H88" s="16">
        <v>127.75</v>
      </c>
      <c r="I88" s="36">
        <v>0.25</v>
      </c>
      <c r="J88" s="17">
        <f t="shared" si="5"/>
        <v>31.9375</v>
      </c>
      <c r="K88" s="17">
        <f t="shared" si="4"/>
        <v>159.6875</v>
      </c>
      <c r="L88" s="17">
        <f t="shared" si="6"/>
        <v>255.5</v>
      </c>
      <c r="M88" s="17">
        <f t="shared" si="7"/>
        <v>63.875</v>
      </c>
      <c r="N88" s="17">
        <f t="shared" si="8"/>
        <v>319.375</v>
      </c>
    </row>
    <row r="89" spans="1:14" s="26" customFormat="1" ht="30" customHeight="1" x14ac:dyDescent="0.25">
      <c r="A89" s="25">
        <v>79</v>
      </c>
      <c r="B89" s="18" t="s">
        <v>100</v>
      </c>
      <c r="C89" s="14" t="s">
        <v>22</v>
      </c>
      <c r="D89" s="15">
        <v>200</v>
      </c>
      <c r="E89" s="41" t="s">
        <v>139</v>
      </c>
      <c r="F89" s="41">
        <v>318950</v>
      </c>
      <c r="G89" s="41">
        <v>100</v>
      </c>
      <c r="H89" s="16">
        <v>7.66</v>
      </c>
      <c r="I89" s="36">
        <v>0.25</v>
      </c>
      <c r="J89" s="17">
        <f t="shared" si="5"/>
        <v>1.915</v>
      </c>
      <c r="K89" s="17">
        <f t="shared" si="4"/>
        <v>9.5749999999999993</v>
      </c>
      <c r="L89" s="17">
        <f t="shared" si="6"/>
        <v>1532</v>
      </c>
      <c r="M89" s="17">
        <f t="shared" si="7"/>
        <v>383</v>
      </c>
      <c r="N89" s="17">
        <f t="shared" si="8"/>
        <v>1915</v>
      </c>
    </row>
    <row r="90" spans="1:14" s="26" customFormat="1" ht="30" customHeight="1" x14ac:dyDescent="0.25">
      <c r="A90" s="25">
        <v>80</v>
      </c>
      <c r="B90" s="18" t="s">
        <v>101</v>
      </c>
      <c r="C90" s="14" t="s">
        <v>37</v>
      </c>
      <c r="D90" s="15">
        <v>2</v>
      </c>
      <c r="E90" s="41" t="s">
        <v>139</v>
      </c>
      <c r="F90" s="41">
        <v>318951</v>
      </c>
      <c r="G90" s="41" t="s">
        <v>162</v>
      </c>
      <c r="H90" s="16">
        <v>127.75</v>
      </c>
      <c r="I90" s="36">
        <v>0.25</v>
      </c>
      <c r="J90" s="17">
        <f t="shared" si="5"/>
        <v>31.9375</v>
      </c>
      <c r="K90" s="17">
        <f t="shared" si="4"/>
        <v>159.6875</v>
      </c>
      <c r="L90" s="17">
        <f t="shared" si="6"/>
        <v>255.5</v>
      </c>
      <c r="M90" s="17">
        <f t="shared" si="7"/>
        <v>63.875</v>
      </c>
      <c r="N90" s="17">
        <f t="shared" si="8"/>
        <v>319.375</v>
      </c>
    </row>
    <row r="91" spans="1:14" s="26" customFormat="1" ht="30" customHeight="1" x14ac:dyDescent="0.25">
      <c r="A91" s="25">
        <v>81</v>
      </c>
      <c r="B91" s="18" t="s">
        <v>102</v>
      </c>
      <c r="C91" s="14" t="s">
        <v>22</v>
      </c>
      <c r="D91" s="15">
        <v>6800</v>
      </c>
      <c r="E91" s="41" t="s">
        <v>128</v>
      </c>
      <c r="F91" s="41">
        <v>317000</v>
      </c>
      <c r="G91" s="41">
        <v>50</v>
      </c>
      <c r="H91" s="16">
        <v>6.64</v>
      </c>
      <c r="I91" s="36">
        <v>0.25</v>
      </c>
      <c r="J91" s="17">
        <f t="shared" si="5"/>
        <v>1.66</v>
      </c>
      <c r="K91" s="17">
        <f t="shared" si="4"/>
        <v>8.2999999999999989</v>
      </c>
      <c r="L91" s="17">
        <f t="shared" si="6"/>
        <v>45152</v>
      </c>
      <c r="M91" s="17">
        <f t="shared" si="7"/>
        <v>11288</v>
      </c>
      <c r="N91" s="17">
        <f t="shared" si="8"/>
        <v>56440</v>
      </c>
    </row>
    <row r="92" spans="1:14" s="26" customFormat="1" ht="30" customHeight="1" x14ac:dyDescent="0.25">
      <c r="A92" s="25">
        <v>82</v>
      </c>
      <c r="B92" s="18" t="s">
        <v>103</v>
      </c>
      <c r="C92" s="14" t="s">
        <v>37</v>
      </c>
      <c r="D92" s="15">
        <v>14</v>
      </c>
      <c r="E92" s="41" t="s">
        <v>128</v>
      </c>
      <c r="F92" s="41">
        <v>317001</v>
      </c>
      <c r="G92" s="41" t="s">
        <v>163</v>
      </c>
      <c r="H92" s="16">
        <v>153.81</v>
      </c>
      <c r="I92" s="36">
        <v>0.25</v>
      </c>
      <c r="J92" s="17">
        <f t="shared" si="5"/>
        <v>38.452500000000001</v>
      </c>
      <c r="K92" s="17">
        <f t="shared" si="4"/>
        <v>192.26249999999999</v>
      </c>
      <c r="L92" s="17">
        <f t="shared" si="6"/>
        <v>2153.34</v>
      </c>
      <c r="M92" s="17">
        <f t="shared" si="7"/>
        <v>538.33500000000004</v>
      </c>
      <c r="N92" s="17">
        <f t="shared" si="8"/>
        <v>2691.6750000000002</v>
      </c>
    </row>
    <row r="93" spans="1:14" s="26" customFormat="1" ht="30" customHeight="1" x14ac:dyDescent="0.25">
      <c r="A93" s="25">
        <v>83</v>
      </c>
      <c r="B93" s="18" t="s">
        <v>104</v>
      </c>
      <c r="C93" s="14" t="s">
        <v>22</v>
      </c>
      <c r="D93" s="15">
        <v>6800</v>
      </c>
      <c r="E93" s="41" t="s">
        <v>128</v>
      </c>
      <c r="F93" s="41">
        <v>317010</v>
      </c>
      <c r="G93" s="41">
        <v>50</v>
      </c>
      <c r="H93" s="16">
        <v>6.64</v>
      </c>
      <c r="I93" s="36">
        <v>0.25</v>
      </c>
      <c r="J93" s="17">
        <f t="shared" si="5"/>
        <v>1.66</v>
      </c>
      <c r="K93" s="17">
        <f t="shared" si="4"/>
        <v>8.2999999999999989</v>
      </c>
      <c r="L93" s="17">
        <f t="shared" si="6"/>
        <v>45152</v>
      </c>
      <c r="M93" s="17">
        <f t="shared" si="7"/>
        <v>11288</v>
      </c>
      <c r="N93" s="17">
        <f t="shared" si="8"/>
        <v>56440</v>
      </c>
    </row>
    <row r="94" spans="1:14" s="26" customFormat="1" ht="30" customHeight="1" x14ac:dyDescent="0.25">
      <c r="A94" s="25">
        <v>84</v>
      </c>
      <c r="B94" s="18" t="s">
        <v>105</v>
      </c>
      <c r="C94" s="14" t="s">
        <v>37</v>
      </c>
      <c r="D94" s="15">
        <v>14</v>
      </c>
      <c r="E94" s="41" t="s">
        <v>128</v>
      </c>
      <c r="F94" s="41">
        <v>317011</v>
      </c>
      <c r="G94" s="41" t="s">
        <v>134</v>
      </c>
      <c r="H94" s="16">
        <v>161.66</v>
      </c>
      <c r="I94" s="36">
        <v>0.25</v>
      </c>
      <c r="J94" s="17">
        <f t="shared" si="5"/>
        <v>40.414999999999999</v>
      </c>
      <c r="K94" s="17">
        <f t="shared" si="4"/>
        <v>202.07499999999999</v>
      </c>
      <c r="L94" s="17">
        <f t="shared" si="6"/>
        <v>2263.2399999999998</v>
      </c>
      <c r="M94" s="17">
        <f t="shared" si="7"/>
        <v>565.80999999999995</v>
      </c>
      <c r="N94" s="17">
        <f t="shared" si="8"/>
        <v>2829.0499999999997</v>
      </c>
    </row>
    <row r="95" spans="1:14" s="26" customFormat="1" ht="30" customHeight="1" x14ac:dyDescent="0.25">
      <c r="A95" s="25">
        <v>85</v>
      </c>
      <c r="B95" s="18" t="s">
        <v>106</v>
      </c>
      <c r="C95" s="14" t="s">
        <v>22</v>
      </c>
      <c r="D95" s="15">
        <v>2220</v>
      </c>
      <c r="E95" s="41" t="s">
        <v>128</v>
      </c>
      <c r="F95" s="41">
        <v>311470</v>
      </c>
      <c r="G95" s="41">
        <v>110</v>
      </c>
      <c r="H95" s="16">
        <v>4.67</v>
      </c>
      <c r="I95" s="36">
        <v>0.25</v>
      </c>
      <c r="J95" s="17">
        <f t="shared" si="5"/>
        <v>1.1675</v>
      </c>
      <c r="K95" s="17">
        <f t="shared" si="4"/>
        <v>5.8375000000000004</v>
      </c>
      <c r="L95" s="17">
        <f t="shared" si="6"/>
        <v>10367.4</v>
      </c>
      <c r="M95" s="17">
        <f t="shared" si="7"/>
        <v>2591.85</v>
      </c>
      <c r="N95" s="17">
        <f t="shared" si="8"/>
        <v>12959.25</v>
      </c>
    </row>
    <row r="96" spans="1:14" s="26" customFormat="1" ht="30" customHeight="1" x14ac:dyDescent="0.25">
      <c r="A96" s="25">
        <v>86</v>
      </c>
      <c r="B96" s="18" t="s">
        <v>107</v>
      </c>
      <c r="C96" s="14" t="s">
        <v>37</v>
      </c>
      <c r="D96" s="15">
        <v>8</v>
      </c>
      <c r="E96" s="41" t="s">
        <v>128</v>
      </c>
      <c r="F96" s="41">
        <v>311471</v>
      </c>
      <c r="G96" s="41" t="s">
        <v>158</v>
      </c>
      <c r="H96" s="16">
        <v>39.82</v>
      </c>
      <c r="I96" s="36">
        <v>0.25</v>
      </c>
      <c r="J96" s="17">
        <f t="shared" si="5"/>
        <v>9.9550000000000001</v>
      </c>
      <c r="K96" s="17">
        <f t="shared" si="4"/>
        <v>49.774999999999999</v>
      </c>
      <c r="L96" s="17">
        <f t="shared" si="6"/>
        <v>318.56</v>
      </c>
      <c r="M96" s="17">
        <f t="shared" si="7"/>
        <v>79.64</v>
      </c>
      <c r="N96" s="17">
        <f t="shared" si="8"/>
        <v>398.2</v>
      </c>
    </row>
    <row r="97" spans="1:14" s="26" customFormat="1" ht="30" customHeight="1" x14ac:dyDescent="0.25">
      <c r="A97" s="25">
        <v>87</v>
      </c>
      <c r="B97" s="18" t="s">
        <v>108</v>
      </c>
      <c r="C97" s="14" t="s">
        <v>22</v>
      </c>
      <c r="D97" s="15">
        <v>200</v>
      </c>
      <c r="E97" s="41" t="s">
        <v>128</v>
      </c>
      <c r="F97" s="41">
        <v>311490</v>
      </c>
      <c r="G97" s="41">
        <v>100</v>
      </c>
      <c r="H97" s="16">
        <v>5.37</v>
      </c>
      <c r="I97" s="36">
        <v>0.25</v>
      </c>
      <c r="J97" s="17">
        <f t="shared" si="5"/>
        <v>1.3425</v>
      </c>
      <c r="K97" s="17">
        <f t="shared" si="4"/>
        <v>6.7125000000000004</v>
      </c>
      <c r="L97" s="17">
        <f t="shared" si="6"/>
        <v>1074</v>
      </c>
      <c r="M97" s="17">
        <f t="shared" si="7"/>
        <v>268.5</v>
      </c>
      <c r="N97" s="17">
        <f t="shared" si="8"/>
        <v>1342.5</v>
      </c>
    </row>
    <row r="98" spans="1:14" s="26" customFormat="1" ht="30" customHeight="1" x14ac:dyDescent="0.25">
      <c r="A98" s="25">
        <v>88</v>
      </c>
      <c r="B98" s="18" t="s">
        <v>109</v>
      </c>
      <c r="C98" s="14" t="s">
        <v>37</v>
      </c>
      <c r="D98" s="15">
        <v>2</v>
      </c>
      <c r="E98" s="41" t="s">
        <v>128</v>
      </c>
      <c r="F98" s="41">
        <v>311491</v>
      </c>
      <c r="G98" s="41" t="s">
        <v>164</v>
      </c>
      <c r="H98" s="16">
        <v>79.63</v>
      </c>
      <c r="I98" s="36">
        <v>0.25</v>
      </c>
      <c r="J98" s="17">
        <f t="shared" si="5"/>
        <v>19.907499999999999</v>
      </c>
      <c r="K98" s="17">
        <f t="shared" ref="K98:K110" si="9">H98*1.25</f>
        <v>99.537499999999994</v>
      </c>
      <c r="L98" s="17">
        <f t="shared" si="6"/>
        <v>159.26</v>
      </c>
      <c r="M98" s="17">
        <f t="shared" si="7"/>
        <v>39.814999999999998</v>
      </c>
      <c r="N98" s="17">
        <f t="shared" si="8"/>
        <v>199.07499999999999</v>
      </c>
    </row>
    <row r="99" spans="1:14" s="26" customFormat="1" ht="30" customHeight="1" x14ac:dyDescent="0.25">
      <c r="A99" s="25">
        <v>89</v>
      </c>
      <c r="B99" s="18" t="s">
        <v>110</v>
      </c>
      <c r="C99" s="14" t="s">
        <v>22</v>
      </c>
      <c r="D99" s="15">
        <v>200</v>
      </c>
      <c r="E99" s="41" t="s">
        <v>128</v>
      </c>
      <c r="F99" s="41">
        <v>311492</v>
      </c>
      <c r="G99" s="41">
        <v>100</v>
      </c>
      <c r="H99" s="16">
        <v>0.53</v>
      </c>
      <c r="I99" s="36">
        <v>0.25</v>
      </c>
      <c r="J99" s="17">
        <f t="shared" si="5"/>
        <v>0.13250000000000001</v>
      </c>
      <c r="K99" s="17">
        <f t="shared" si="9"/>
        <v>0.66250000000000009</v>
      </c>
      <c r="L99" s="17">
        <f t="shared" si="6"/>
        <v>106</v>
      </c>
      <c r="M99" s="17">
        <f t="shared" si="7"/>
        <v>26.5</v>
      </c>
      <c r="N99" s="17">
        <f t="shared" si="8"/>
        <v>132.5</v>
      </c>
    </row>
    <row r="100" spans="1:14" s="26" customFormat="1" ht="30" customHeight="1" x14ac:dyDescent="0.25">
      <c r="A100" s="25">
        <v>90</v>
      </c>
      <c r="B100" s="18" t="s">
        <v>111</v>
      </c>
      <c r="C100" s="14" t="s">
        <v>22</v>
      </c>
      <c r="D100" s="15">
        <v>200</v>
      </c>
      <c r="E100" s="41" t="s">
        <v>128</v>
      </c>
      <c r="F100" s="41">
        <v>310795</v>
      </c>
      <c r="G100" s="41">
        <v>25</v>
      </c>
      <c r="H100" s="16">
        <v>8.2200000000000006</v>
      </c>
      <c r="I100" s="36">
        <v>0.25</v>
      </c>
      <c r="J100" s="17">
        <f t="shared" si="5"/>
        <v>2.0550000000000002</v>
      </c>
      <c r="K100" s="17">
        <f t="shared" si="9"/>
        <v>10.275</v>
      </c>
      <c r="L100" s="17">
        <f t="shared" si="6"/>
        <v>1644.0000000000002</v>
      </c>
      <c r="M100" s="17">
        <f t="shared" si="7"/>
        <v>411.00000000000006</v>
      </c>
      <c r="N100" s="17">
        <f t="shared" si="8"/>
        <v>2055.0000000000005</v>
      </c>
    </row>
    <row r="101" spans="1:14" s="26" customFormat="1" ht="30" customHeight="1" x14ac:dyDescent="0.25">
      <c r="A101" s="25">
        <v>91</v>
      </c>
      <c r="B101" s="18" t="s">
        <v>112</v>
      </c>
      <c r="C101" s="14" t="s">
        <v>37</v>
      </c>
      <c r="D101" s="15">
        <v>8</v>
      </c>
      <c r="E101" s="41" t="s">
        <v>128</v>
      </c>
      <c r="F101" s="41">
        <v>310796</v>
      </c>
      <c r="G101" s="41" t="s">
        <v>165</v>
      </c>
      <c r="H101" s="16">
        <v>132.72</v>
      </c>
      <c r="I101" s="36">
        <v>0.25</v>
      </c>
      <c r="J101" s="17">
        <f t="shared" si="5"/>
        <v>33.18</v>
      </c>
      <c r="K101" s="17">
        <f t="shared" si="9"/>
        <v>165.9</v>
      </c>
      <c r="L101" s="17">
        <f t="shared" si="6"/>
        <v>1061.76</v>
      </c>
      <c r="M101" s="17">
        <f t="shared" si="7"/>
        <v>265.44</v>
      </c>
      <c r="N101" s="17">
        <f t="shared" si="8"/>
        <v>1327.2</v>
      </c>
    </row>
    <row r="102" spans="1:14" s="26" customFormat="1" ht="30" customHeight="1" x14ac:dyDescent="0.25">
      <c r="A102" s="25">
        <v>92</v>
      </c>
      <c r="B102" s="18" t="s">
        <v>113</v>
      </c>
      <c r="C102" s="14" t="s">
        <v>22</v>
      </c>
      <c r="D102" s="15">
        <v>200</v>
      </c>
      <c r="E102" s="41" t="s">
        <v>128</v>
      </c>
      <c r="F102" s="41">
        <v>310765</v>
      </c>
      <c r="G102" s="41">
        <v>25</v>
      </c>
      <c r="H102" s="16">
        <v>8.2200000000000006</v>
      </c>
      <c r="I102" s="36">
        <v>0.25</v>
      </c>
      <c r="J102" s="17">
        <f t="shared" si="5"/>
        <v>2.0550000000000002</v>
      </c>
      <c r="K102" s="17">
        <f t="shared" si="9"/>
        <v>10.275</v>
      </c>
      <c r="L102" s="17">
        <f t="shared" si="6"/>
        <v>1644.0000000000002</v>
      </c>
      <c r="M102" s="17">
        <f t="shared" si="7"/>
        <v>411.00000000000006</v>
      </c>
      <c r="N102" s="17">
        <f t="shared" si="8"/>
        <v>2055.0000000000005</v>
      </c>
    </row>
    <row r="103" spans="1:14" s="26" customFormat="1" ht="30" customHeight="1" x14ac:dyDescent="0.25">
      <c r="A103" s="25">
        <v>93</v>
      </c>
      <c r="B103" s="18" t="s">
        <v>114</v>
      </c>
      <c r="C103" s="14" t="s">
        <v>37</v>
      </c>
      <c r="D103" s="15">
        <v>8</v>
      </c>
      <c r="E103" s="41" t="s">
        <v>128</v>
      </c>
      <c r="F103" s="41">
        <v>310766</v>
      </c>
      <c r="G103" s="41" t="s">
        <v>166</v>
      </c>
      <c r="H103" s="16">
        <v>132.72</v>
      </c>
      <c r="I103" s="36">
        <v>0.25</v>
      </c>
      <c r="J103" s="17">
        <f t="shared" si="5"/>
        <v>33.18</v>
      </c>
      <c r="K103" s="17">
        <f t="shared" si="9"/>
        <v>165.9</v>
      </c>
      <c r="L103" s="17">
        <f t="shared" si="6"/>
        <v>1061.76</v>
      </c>
      <c r="M103" s="17">
        <f t="shared" si="7"/>
        <v>265.44</v>
      </c>
      <c r="N103" s="17">
        <f t="shared" si="8"/>
        <v>1327.2</v>
      </c>
    </row>
    <row r="104" spans="1:14" s="26" customFormat="1" ht="30" customHeight="1" x14ac:dyDescent="0.25">
      <c r="A104" s="25">
        <v>94</v>
      </c>
      <c r="B104" s="18" t="s">
        <v>115</v>
      </c>
      <c r="C104" s="14" t="s">
        <v>22</v>
      </c>
      <c r="D104" s="15">
        <v>2220</v>
      </c>
      <c r="E104" s="41" t="s">
        <v>139</v>
      </c>
      <c r="F104" s="41">
        <v>311510</v>
      </c>
      <c r="G104" s="41">
        <v>110</v>
      </c>
      <c r="H104" s="16">
        <v>4.67</v>
      </c>
      <c r="I104" s="36">
        <v>0.25</v>
      </c>
      <c r="J104" s="17">
        <f t="shared" si="5"/>
        <v>1.1675</v>
      </c>
      <c r="K104" s="17">
        <f t="shared" si="9"/>
        <v>5.8375000000000004</v>
      </c>
      <c r="L104" s="17">
        <f t="shared" si="6"/>
        <v>10367.4</v>
      </c>
      <c r="M104" s="17">
        <f t="shared" si="7"/>
        <v>2591.85</v>
      </c>
      <c r="N104" s="17">
        <f t="shared" si="8"/>
        <v>12959.25</v>
      </c>
    </row>
    <row r="105" spans="1:14" s="26" customFormat="1" ht="30" customHeight="1" x14ac:dyDescent="0.25">
      <c r="A105" s="25">
        <v>95</v>
      </c>
      <c r="B105" s="18" t="s">
        <v>116</v>
      </c>
      <c r="C105" s="14" t="s">
        <v>37</v>
      </c>
      <c r="D105" s="15">
        <v>8</v>
      </c>
      <c r="E105" s="41" t="s">
        <v>139</v>
      </c>
      <c r="F105" s="41">
        <v>311511</v>
      </c>
      <c r="G105" s="41" t="s">
        <v>158</v>
      </c>
      <c r="H105" s="16">
        <v>106.18</v>
      </c>
      <c r="I105" s="36">
        <v>0.25</v>
      </c>
      <c r="J105" s="17">
        <f t="shared" si="5"/>
        <v>26.545000000000002</v>
      </c>
      <c r="K105" s="17">
        <f t="shared" si="9"/>
        <v>132.72500000000002</v>
      </c>
      <c r="L105" s="17">
        <f t="shared" si="6"/>
        <v>849.44</v>
      </c>
      <c r="M105" s="17">
        <f t="shared" si="7"/>
        <v>212.36</v>
      </c>
      <c r="N105" s="17">
        <f t="shared" si="8"/>
        <v>1061.8000000000002</v>
      </c>
    </row>
    <row r="106" spans="1:14" s="26" customFormat="1" ht="30" customHeight="1" x14ac:dyDescent="0.25">
      <c r="A106" s="25">
        <v>96</v>
      </c>
      <c r="B106" s="18" t="s">
        <v>117</v>
      </c>
      <c r="C106" s="14" t="s">
        <v>118</v>
      </c>
      <c r="D106" s="15">
        <v>100</v>
      </c>
      <c r="E106" s="41" t="s">
        <v>139</v>
      </c>
      <c r="F106" s="41">
        <v>311512</v>
      </c>
      <c r="G106" s="41">
        <v>50</v>
      </c>
      <c r="H106" s="16">
        <v>1.06</v>
      </c>
      <c r="I106" s="36">
        <v>0.25</v>
      </c>
      <c r="J106" s="17">
        <f t="shared" si="5"/>
        <v>0.26500000000000001</v>
      </c>
      <c r="K106" s="17">
        <f t="shared" si="9"/>
        <v>1.3250000000000002</v>
      </c>
      <c r="L106" s="17">
        <f t="shared" si="6"/>
        <v>106</v>
      </c>
      <c r="M106" s="17">
        <f t="shared" si="7"/>
        <v>26.5</v>
      </c>
      <c r="N106" s="17">
        <f t="shared" si="8"/>
        <v>132.5</v>
      </c>
    </row>
    <row r="107" spans="1:14" s="26" customFormat="1" ht="30" customHeight="1" x14ac:dyDescent="0.25">
      <c r="A107" s="25">
        <v>97</v>
      </c>
      <c r="B107" s="18" t="s">
        <v>119</v>
      </c>
      <c r="C107" s="14" t="s">
        <v>22</v>
      </c>
      <c r="D107" s="15">
        <v>200</v>
      </c>
      <c r="E107" s="41" t="s">
        <v>128</v>
      </c>
      <c r="F107" s="41">
        <v>310850</v>
      </c>
      <c r="G107" s="41">
        <v>100</v>
      </c>
      <c r="H107" s="16">
        <v>3.78</v>
      </c>
      <c r="I107" s="36">
        <v>0.25</v>
      </c>
      <c r="J107" s="17">
        <f t="shared" si="5"/>
        <v>0.94499999999999995</v>
      </c>
      <c r="K107" s="17">
        <f t="shared" si="9"/>
        <v>4.7249999999999996</v>
      </c>
      <c r="L107" s="17">
        <f t="shared" si="6"/>
        <v>756</v>
      </c>
      <c r="M107" s="17">
        <f t="shared" si="7"/>
        <v>189</v>
      </c>
      <c r="N107" s="17">
        <f t="shared" si="8"/>
        <v>945</v>
      </c>
    </row>
    <row r="108" spans="1:14" s="26" customFormat="1" ht="30" customHeight="1" x14ac:dyDescent="0.25">
      <c r="A108" s="25">
        <v>98</v>
      </c>
      <c r="B108" s="18" t="s">
        <v>120</v>
      </c>
      <c r="C108" s="14" t="s">
        <v>37</v>
      </c>
      <c r="D108" s="15">
        <v>2</v>
      </c>
      <c r="E108" s="41" t="s">
        <v>128</v>
      </c>
      <c r="F108" s="41">
        <v>310851</v>
      </c>
      <c r="G108" s="41" t="s">
        <v>134</v>
      </c>
      <c r="H108" s="16">
        <v>111.49</v>
      </c>
      <c r="I108" s="36">
        <v>0.25</v>
      </c>
      <c r="J108" s="17">
        <f t="shared" si="5"/>
        <v>27.872499999999999</v>
      </c>
      <c r="K108" s="17">
        <f t="shared" si="9"/>
        <v>139.36249999999998</v>
      </c>
      <c r="L108" s="17">
        <f t="shared" si="6"/>
        <v>222.98</v>
      </c>
      <c r="M108" s="17">
        <f t="shared" si="7"/>
        <v>55.744999999999997</v>
      </c>
      <c r="N108" s="17">
        <f t="shared" si="8"/>
        <v>278.72499999999997</v>
      </c>
    </row>
    <row r="109" spans="1:14" s="26" customFormat="1" ht="30" customHeight="1" x14ac:dyDescent="0.25">
      <c r="A109" s="25">
        <v>99</v>
      </c>
      <c r="B109" s="18" t="s">
        <v>121</v>
      </c>
      <c r="C109" s="14" t="s">
        <v>22</v>
      </c>
      <c r="D109" s="15">
        <v>200</v>
      </c>
      <c r="E109" s="41" t="s">
        <v>128</v>
      </c>
      <c r="F109" s="41">
        <v>310860</v>
      </c>
      <c r="G109" s="41">
        <v>100</v>
      </c>
      <c r="H109" s="16">
        <v>3.78</v>
      </c>
      <c r="I109" s="36">
        <v>0.25</v>
      </c>
      <c r="J109" s="17">
        <f t="shared" si="5"/>
        <v>0.94499999999999995</v>
      </c>
      <c r="K109" s="17">
        <f t="shared" si="9"/>
        <v>4.7249999999999996</v>
      </c>
      <c r="L109" s="17">
        <f t="shared" si="6"/>
        <v>756</v>
      </c>
      <c r="M109" s="17">
        <f t="shared" si="7"/>
        <v>189</v>
      </c>
      <c r="N109" s="17">
        <f t="shared" si="8"/>
        <v>945</v>
      </c>
    </row>
    <row r="110" spans="1:14" s="26" customFormat="1" ht="30" customHeight="1" x14ac:dyDescent="0.25">
      <c r="A110" s="25">
        <v>100</v>
      </c>
      <c r="B110" s="18" t="s">
        <v>122</v>
      </c>
      <c r="C110" s="14" t="s">
        <v>37</v>
      </c>
      <c r="D110" s="15">
        <v>4</v>
      </c>
      <c r="E110" s="41" t="s">
        <v>128</v>
      </c>
      <c r="F110" s="41">
        <v>310861</v>
      </c>
      <c r="G110" s="41" t="s">
        <v>134</v>
      </c>
      <c r="H110" s="16">
        <v>111.49</v>
      </c>
      <c r="I110" s="36">
        <v>0.25</v>
      </c>
      <c r="J110" s="17">
        <f t="shared" si="5"/>
        <v>27.872499999999999</v>
      </c>
      <c r="K110" s="17">
        <f t="shared" si="9"/>
        <v>139.36249999999998</v>
      </c>
      <c r="L110" s="17">
        <f t="shared" si="6"/>
        <v>445.96</v>
      </c>
      <c r="M110" s="17">
        <f t="shared" si="7"/>
        <v>111.49</v>
      </c>
      <c r="N110" s="17">
        <f t="shared" si="8"/>
        <v>557.44999999999993</v>
      </c>
    </row>
    <row r="111" spans="1:14" ht="30" customHeight="1" x14ac:dyDescent="0.35">
      <c r="A111" s="19"/>
      <c r="B111" s="28" t="s">
        <v>123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30"/>
      <c r="M111" s="38">
        <f>SUM(L11:L110)</f>
        <v>1377386.3900000004</v>
      </c>
      <c r="N111" s="31"/>
    </row>
    <row r="112" spans="1:14" ht="30" customHeight="1" x14ac:dyDescent="0.35">
      <c r="A112" s="19"/>
      <c r="B112" s="28" t="s">
        <v>124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30"/>
      <c r="M112" s="38">
        <f>M111*1.25</f>
        <v>1721732.9875000005</v>
      </c>
      <c r="N112" s="39"/>
    </row>
  </sheetData>
  <protectedRanges>
    <protectedRange sqref="F9" name="Range1_2_2_1"/>
  </protectedRanges>
  <mergeCells count="5">
    <mergeCell ref="A6:N6"/>
    <mergeCell ref="B111:L111"/>
    <mergeCell ref="M111:N111"/>
    <mergeCell ref="B112:L112"/>
    <mergeCell ref="M112:N112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37</vt:lpstr>
      <vt:lpstr>'TROŠKOVNIK Grupa 37'!Podrucje_ispisa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Sara Babić</cp:lastModifiedBy>
  <dcterms:created xsi:type="dcterms:W3CDTF">2023-06-27T19:08:46Z</dcterms:created>
  <dcterms:modified xsi:type="dcterms:W3CDTF">2023-09-25T11:18:31Z</dcterms:modified>
</cp:coreProperties>
</file>