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M:\NABAVA I DISTRIBUCIJA\JAVNA NABAVA\TENDERI\TENDERI 2023\Javna_Nabava_2023\2023-09-26-10h_124_JN_HZZJZ_gr_38_reag_mikrobiologija_Marijan_ZN\Ponuda_124-2023-38\"/>
    </mc:Choice>
  </mc:AlternateContent>
  <xr:revisionPtr revIDLastSave="0" documentId="13_ncr:1_{9C338874-AA70-4E44-9F4E-67F273937397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TROŠKOVNIK Grupa 38" sheetId="1" r:id="rId1"/>
  </sheets>
  <definedNames>
    <definedName name="_xlnm.Print_Area" localSheetId="0">'TROŠKOVNIK Grupa 38'!$A$2:$N$25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1" i="1"/>
  <c r="L14" i="1"/>
  <c r="M14" i="1" s="1"/>
  <c r="L15" i="1"/>
  <c r="M15" i="1"/>
  <c r="L17" i="1"/>
  <c r="M17" i="1" s="1"/>
  <c r="L18" i="1"/>
  <c r="M18" i="1"/>
  <c r="N18" i="1" s="1"/>
  <c r="L19" i="1"/>
  <c r="L20" i="1"/>
  <c r="M20" i="1" s="1"/>
  <c r="L21" i="1"/>
  <c r="M21" i="1" s="1"/>
  <c r="L22" i="1"/>
  <c r="M22" i="1" s="1"/>
  <c r="L23" i="1"/>
  <c r="M23" i="1" s="1"/>
  <c r="J14" i="1"/>
  <c r="K14" i="1" s="1"/>
  <c r="J15" i="1"/>
  <c r="K15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M19" i="1" l="1"/>
  <c r="N19" i="1" s="1"/>
  <c r="N21" i="1"/>
  <c r="N17" i="1"/>
  <c r="N23" i="1"/>
  <c r="N20" i="1"/>
  <c r="N15" i="1"/>
  <c r="N22" i="1"/>
  <c r="N14" i="1"/>
  <c r="J16" i="1"/>
  <c r="K16" i="1" s="1"/>
  <c r="L16" i="1"/>
  <c r="L13" i="1"/>
  <c r="K13" i="1"/>
  <c r="L12" i="1"/>
  <c r="J12" i="1"/>
  <c r="K12" i="1" s="1"/>
  <c r="K11" i="1"/>
  <c r="L11" i="1"/>
  <c r="M24" i="1" l="1"/>
  <c r="M25" i="1" s="1"/>
  <c r="M12" i="1"/>
  <c r="N12" i="1" s="1"/>
  <c r="M13" i="1"/>
  <c r="N13" i="1" s="1"/>
  <c r="M16" i="1"/>
  <c r="N16" i="1" s="1"/>
  <c r="M11" i="1"/>
  <c r="N11" i="1" s="1"/>
</calcChain>
</file>

<file path=xl/sharedStrings.xml><?xml version="1.0" encoding="utf-8"?>
<sst xmlns="http://schemas.openxmlformats.org/spreadsheetml/2006/main" count="90" uniqueCount="63">
  <si>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</si>
  <si>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</si>
  <si>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</si>
  <si>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</si>
  <si>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</si>
  <si>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</si>
  <si>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</si>
  <si>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</si>
  <si>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</si>
  <si>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</si>
  <si>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</si>
  <si>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</si>
  <si>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</si>
  <si>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</si>
  <si>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</si>
  <si>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</si>
  <si>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</si>
  <si>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</si>
  <si>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38. Reagensi, testovi i potrošni materijal za aparat Atellica ili jednakovrijedan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</si>
  <si>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BN ProSpec-N-Latex ASL a 4x75 T</t>
  </si>
  <si>
    <t>kit</t>
  </si>
  <si>
    <t>BN ProSpec-N-Latex CRP mono (high sensitivity) 625 T a 5x5 ml</t>
  </si>
  <si>
    <t>BN ProSpec-N-Latex RF a 4x75 T</t>
  </si>
  <si>
    <t>BN ProSpec-N/T Rheuma Standard SL a 3x1 ml</t>
  </si>
  <si>
    <t>BN ProSpec-N/T Rheuma Kontrolle SL 1 a 3x1 ml</t>
  </si>
  <si>
    <t>BN ProSpec-N/T Rheuma Kontrolle SL 2 a 3x1 ml</t>
  </si>
  <si>
    <t>BN ProSpec-N-Kuvettensegmente (kivete) 300x9kom</t>
  </si>
  <si>
    <t>pak</t>
  </si>
  <si>
    <t>BN ProSpec-N-Voerverdunnungsgefasse fur BN II/BN ProSpec (čašice za razrjeđivanje)</t>
  </si>
  <si>
    <t>BN ProSpec-N-evaporation Caps for reagens vials (5ml) - čepovi za reagense a 100</t>
  </si>
  <si>
    <t>BN ProSpec-N-evaporation Caps for control vials (2,5ml) - čepovi za kontrole a 50</t>
  </si>
  <si>
    <t>BN ProSpec-N-Diluens a 5 lit</t>
  </si>
  <si>
    <t>BN ProSpec-N-Reakcionspuffer a 5 lit</t>
  </si>
  <si>
    <t>BN ProSpec-N-Zusatzreagenz P a 5 ml</t>
  </si>
  <si>
    <t>UKUPNO ZA GRUPU PREDMETA NABAVE 38 BROJKAMA BEZ PDV-a:</t>
  </si>
  <si>
    <t>UKUPNO ZA GRUPU PREDMETA NABAVE 38 BROJKAMA S PDV-om:</t>
  </si>
  <si>
    <t>12=4*8</t>
  </si>
  <si>
    <t>14=12+13</t>
  </si>
  <si>
    <t>TROŠKOVNIK Izmjena 2. - Grupa 38. Reagensi, testovi i potrošni materijal za aparat Atellica ili jednakovrijedan</t>
  </si>
  <si>
    <t>OPBU05</t>
  </si>
  <si>
    <t>OQIY21</t>
  </si>
  <si>
    <t>OPCE05</t>
  </si>
  <si>
    <t>OQKZ13</t>
  </si>
  <si>
    <t>OQDB13</t>
  </si>
  <si>
    <t>OQDC13</t>
  </si>
  <si>
    <t>OVLK31</t>
  </si>
  <si>
    <t>OVIC11</t>
  </si>
  <si>
    <t>OVLC31</t>
  </si>
  <si>
    <t>OVLC21</t>
  </si>
  <si>
    <t>OUMT65</t>
  </si>
  <si>
    <t>OUMS65</t>
  </si>
  <si>
    <t>OUMU15</t>
  </si>
  <si>
    <t>4X75T</t>
  </si>
  <si>
    <t>5X5ML</t>
  </si>
  <si>
    <t>3X1ML</t>
  </si>
  <si>
    <t>300X9KOM</t>
  </si>
  <si>
    <t>6600KOM</t>
  </si>
  <si>
    <t>100KOM</t>
  </si>
  <si>
    <t>50KOM</t>
  </si>
  <si>
    <t>5L</t>
  </si>
  <si>
    <t>5ML</t>
  </si>
  <si>
    <t>ŠIFRA /
KATALOŠKI BROJ PROIZVOĐAČA</t>
  </si>
  <si>
    <t>Siemens Healthineers / Njemačka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</si>
</sst>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25</xdr:row>
      <xdr:rowOff>0</xdr:rowOff>
    </xdr:from>
    <xdr:to>
      <xdr:col>1</xdr:col>
      <xdr:colOff>1409700</xdr:colOff>
      <xdr:row>25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C09D337-732D-44AB-BA29-DA2D363F9808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AAF7A04-C700-4476-9EE5-508D832842F6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4DE74DD-2F87-4102-9665-655AFB47DB6E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6D08F79-C38E-4D01-8F31-4BD10E655A3E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A8831C5-BC30-41F4-990F-0833519D4B80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F9510E6-E84B-4FBF-8AB4-46E894159FD9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AD0888-4468-46B3-9ABE-80011287B7D0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BD511B2-7815-475F-8326-06DC79E27947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22E9CD4-A7B2-4A68-9E9F-99A661795C76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23D3232-0D7A-4529-91F7-3D112D8295D0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8FDD52F-F68C-477F-8BE7-667A450FA4F9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4CC5D86-D3F7-4CD6-94A7-9EE9E14FD2F9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F00C1F3-0D6C-40B2-BCD8-0CF00ECE8C12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0F7925E-A564-4FEF-A04B-6235B634CAD2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3065FE7-6723-42C7-98CF-B382A45CE9AD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38EAEF6-373F-4F7B-9601-08F6015AE2DC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57AC8B3-7107-4F7C-9AEF-5E4FDA791182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DE27339-A475-4749-BAAC-B9AB10515EAC}"/>
            </a:ext>
          </a:extLst>
        </xdr:cNvPr>
        <xdr:cNvSpPr txBox="1">
          <a:spLocks noChangeArrowheads="1"/>
        </xdr:cNvSpPr>
      </xdr:nvSpPr>
      <xdr:spPr bwMode="auto">
        <a:xfrm>
          <a:off x="1914525" y="155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N25"/>
  <sheetViews>
    <sheetView tabSelected="1" topLeftCell="B1" zoomScale="90" zoomScaleNormal="90" zoomScaleSheetLayoutView="50" workbookViewId="0">
      <selection activeCell="B14" sqref="B14"/>
    </sheetView>
  </sheetViews>
  <sheetFormatPr defaultColWidth="9.140625" defaultRowHeight="21" x14ac:dyDescent="0.35"/>
  <cols>
    <col min="1" max="1" width="8.7109375" style="1" customWidth="1"/>
    <col min="2" max="2" width="75.42578125" style="18" customWidth="1"/>
    <col min="3" max="3" width="11.42578125" style="1" customWidth="1"/>
    <col min="4" max="4" width="14.140625" style="1" customWidth="1"/>
    <col min="5" max="5" width="25" style="1" customWidth="1"/>
    <col min="6" max="6" width="16.28515625" style="1" customWidth="1"/>
    <col min="7" max="7" width="15.42578125" style="1" customWidth="1"/>
    <col min="8" max="8" width="17.7109375" style="1" customWidth="1"/>
    <col min="9" max="14" width="11.42578125" style="1" customWidth="1"/>
    <col min="15" max="15" width="15.28515625" style="6" bestFit="1" customWidth="1"/>
    <col min="16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9" t="s">
        <v>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61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</row>
    <row r="9" spans="1:14" s="10" customFormat="1" ht="9.9499999999999993" customHeight="1" x14ac:dyDescent="0.3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36</v>
      </c>
      <c r="M9" s="19">
        <v>13</v>
      </c>
      <c r="N9" s="19" t="s">
        <v>37</v>
      </c>
    </row>
    <row r="10" spans="1:14" ht="135" x14ac:dyDescent="0.35">
      <c r="A10" s="11"/>
      <c r="B10" s="12" t="s">
        <v>18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4" customFormat="1" ht="30" customHeight="1" x14ac:dyDescent="0.25">
      <c r="A11" s="23">
        <v>1</v>
      </c>
      <c r="B11" s="13" t="s">
        <v>19</v>
      </c>
      <c r="C11" s="14" t="s">
        <v>20</v>
      </c>
      <c r="D11" s="15">
        <v>26</v>
      </c>
      <c r="E11" s="28" t="s">
        <v>62</v>
      </c>
      <c r="F11" s="15" t="s">
        <v>39</v>
      </c>
      <c r="G11" s="15" t="s">
        <v>52</v>
      </c>
      <c r="H11" s="27">
        <v>657</v>
      </c>
      <c r="I11" s="26">
        <v>0.25</v>
      </c>
      <c r="J11" s="27">
        <f>H11*0.25</f>
        <v>164.25</v>
      </c>
      <c r="K11" s="27">
        <f>H11+J11</f>
        <v>821.25</v>
      </c>
      <c r="L11" s="27">
        <f>D11*H11</f>
        <v>17082</v>
      </c>
      <c r="M11" s="27">
        <f>L11*0.25</f>
        <v>4270.5</v>
      </c>
      <c r="N11" s="27">
        <f>L11+M11</f>
        <v>21352.5</v>
      </c>
    </row>
    <row r="12" spans="1:14" s="24" customFormat="1" ht="30" customHeight="1" x14ac:dyDescent="0.25">
      <c r="A12" s="25">
        <v>2</v>
      </c>
      <c r="B12" s="16" t="s">
        <v>21</v>
      </c>
      <c r="C12" s="14" t="s">
        <v>20</v>
      </c>
      <c r="D12" s="15">
        <v>26</v>
      </c>
      <c r="E12" s="28" t="s">
        <v>62</v>
      </c>
      <c r="F12" s="15" t="s">
        <v>40</v>
      </c>
      <c r="G12" s="15" t="s">
        <v>53</v>
      </c>
      <c r="H12" s="27">
        <v>231</v>
      </c>
      <c r="I12" s="26">
        <v>0.25</v>
      </c>
      <c r="J12" s="27">
        <f t="shared" ref="J12:J23" si="0">H12*0.25</f>
        <v>57.75</v>
      </c>
      <c r="K12" s="27">
        <f t="shared" ref="K12:K23" si="1">H12+J12</f>
        <v>288.75</v>
      </c>
      <c r="L12" s="27">
        <f t="shared" ref="L12:L23" si="2">D12*H12</f>
        <v>6006</v>
      </c>
      <c r="M12" s="27">
        <f t="shared" ref="M12:M23" si="3">L12*0.25</f>
        <v>1501.5</v>
      </c>
      <c r="N12" s="27">
        <f t="shared" ref="N12:N23" si="4">L12+M12</f>
        <v>7507.5</v>
      </c>
    </row>
    <row r="13" spans="1:14" s="24" customFormat="1" ht="30" customHeight="1" x14ac:dyDescent="0.25">
      <c r="A13" s="25">
        <v>3</v>
      </c>
      <c r="B13" s="16" t="s">
        <v>22</v>
      </c>
      <c r="C13" s="14" t="s">
        <v>20</v>
      </c>
      <c r="D13" s="15">
        <v>34</v>
      </c>
      <c r="E13" s="28" t="s">
        <v>62</v>
      </c>
      <c r="F13" s="15" t="s">
        <v>41</v>
      </c>
      <c r="G13" s="15" t="s">
        <v>52</v>
      </c>
      <c r="H13" s="27">
        <v>1314</v>
      </c>
      <c r="I13" s="26">
        <v>0.25</v>
      </c>
      <c r="J13" s="27">
        <f t="shared" si="0"/>
        <v>328.5</v>
      </c>
      <c r="K13" s="27">
        <f t="shared" si="1"/>
        <v>1642.5</v>
      </c>
      <c r="L13" s="27">
        <f t="shared" si="2"/>
        <v>44676</v>
      </c>
      <c r="M13" s="27">
        <f t="shared" si="3"/>
        <v>11169</v>
      </c>
      <c r="N13" s="27">
        <f t="shared" si="4"/>
        <v>55845</v>
      </c>
    </row>
    <row r="14" spans="1:14" s="24" customFormat="1" ht="30" customHeight="1" x14ac:dyDescent="0.25">
      <c r="A14" s="25">
        <v>4</v>
      </c>
      <c r="B14" s="16" t="s">
        <v>23</v>
      </c>
      <c r="C14" s="14" t="s">
        <v>20</v>
      </c>
      <c r="D14" s="15">
        <v>9</v>
      </c>
      <c r="E14" s="28" t="s">
        <v>62</v>
      </c>
      <c r="F14" s="15" t="s">
        <v>42</v>
      </c>
      <c r="G14" s="15" t="s">
        <v>54</v>
      </c>
      <c r="H14" s="27">
        <v>231</v>
      </c>
      <c r="I14" s="26">
        <v>0.25</v>
      </c>
      <c r="J14" s="27">
        <f t="shared" si="0"/>
        <v>57.75</v>
      </c>
      <c r="K14" s="27">
        <f t="shared" si="1"/>
        <v>288.75</v>
      </c>
      <c r="L14" s="27">
        <f t="shared" si="2"/>
        <v>2079</v>
      </c>
      <c r="M14" s="27">
        <f t="shared" si="3"/>
        <v>519.75</v>
      </c>
      <c r="N14" s="27">
        <f t="shared" si="4"/>
        <v>2598.75</v>
      </c>
    </row>
    <row r="15" spans="1:14" s="24" customFormat="1" ht="30" customHeight="1" x14ac:dyDescent="0.25">
      <c r="A15" s="25">
        <v>5</v>
      </c>
      <c r="B15" s="16" t="s">
        <v>24</v>
      </c>
      <c r="C15" s="14" t="s">
        <v>20</v>
      </c>
      <c r="D15" s="15">
        <v>16</v>
      </c>
      <c r="E15" s="28" t="s">
        <v>62</v>
      </c>
      <c r="F15" s="15" t="s">
        <v>43</v>
      </c>
      <c r="G15" s="15" t="s">
        <v>54</v>
      </c>
      <c r="H15" s="27">
        <v>226</v>
      </c>
      <c r="I15" s="26">
        <v>0.25</v>
      </c>
      <c r="J15" s="27">
        <f t="shared" si="0"/>
        <v>56.5</v>
      </c>
      <c r="K15" s="27">
        <f t="shared" si="1"/>
        <v>282.5</v>
      </c>
      <c r="L15" s="27">
        <f t="shared" si="2"/>
        <v>3616</v>
      </c>
      <c r="M15" s="27">
        <f t="shared" si="3"/>
        <v>904</v>
      </c>
      <c r="N15" s="27">
        <f t="shared" si="4"/>
        <v>4520</v>
      </c>
    </row>
    <row r="16" spans="1:14" s="24" customFormat="1" ht="30" customHeight="1" x14ac:dyDescent="0.25">
      <c r="A16" s="25">
        <v>6</v>
      </c>
      <c r="B16" s="16" t="s">
        <v>25</v>
      </c>
      <c r="C16" s="14" t="s">
        <v>20</v>
      </c>
      <c r="D16" s="15">
        <v>16</v>
      </c>
      <c r="E16" s="28" t="s">
        <v>62</v>
      </c>
      <c r="F16" s="15" t="s">
        <v>44</v>
      </c>
      <c r="G16" s="15" t="s">
        <v>54</v>
      </c>
      <c r="H16" s="27">
        <v>231</v>
      </c>
      <c r="I16" s="26">
        <v>0.25</v>
      </c>
      <c r="J16" s="27">
        <f t="shared" si="0"/>
        <v>57.75</v>
      </c>
      <c r="K16" s="27">
        <f t="shared" si="1"/>
        <v>288.75</v>
      </c>
      <c r="L16" s="27">
        <f t="shared" si="2"/>
        <v>3696</v>
      </c>
      <c r="M16" s="27">
        <f t="shared" si="3"/>
        <v>924</v>
      </c>
      <c r="N16" s="27">
        <f t="shared" si="4"/>
        <v>4620</v>
      </c>
    </row>
    <row r="17" spans="1:14" s="24" customFormat="1" ht="30" customHeight="1" x14ac:dyDescent="0.25">
      <c r="A17" s="25">
        <v>7</v>
      </c>
      <c r="B17" s="16" t="s">
        <v>26</v>
      </c>
      <c r="C17" s="14" t="s">
        <v>27</v>
      </c>
      <c r="D17" s="15">
        <v>18</v>
      </c>
      <c r="E17" s="28" t="s">
        <v>62</v>
      </c>
      <c r="F17" s="15" t="s">
        <v>45</v>
      </c>
      <c r="G17" s="15" t="s">
        <v>55</v>
      </c>
      <c r="H17" s="27">
        <v>162</v>
      </c>
      <c r="I17" s="26">
        <v>0.25</v>
      </c>
      <c r="J17" s="27">
        <f t="shared" si="0"/>
        <v>40.5</v>
      </c>
      <c r="K17" s="27">
        <f t="shared" si="1"/>
        <v>202.5</v>
      </c>
      <c r="L17" s="27">
        <f t="shared" si="2"/>
        <v>2916</v>
      </c>
      <c r="M17" s="27">
        <f t="shared" si="3"/>
        <v>729</v>
      </c>
      <c r="N17" s="27">
        <f t="shared" si="4"/>
        <v>3645</v>
      </c>
    </row>
    <row r="18" spans="1:14" s="24" customFormat="1" ht="30" customHeight="1" x14ac:dyDescent="0.25">
      <c r="A18" s="25">
        <v>8</v>
      </c>
      <c r="B18" s="16" t="s">
        <v>28</v>
      </c>
      <c r="C18" s="14" t="s">
        <v>27</v>
      </c>
      <c r="D18" s="15">
        <v>18</v>
      </c>
      <c r="E18" s="28" t="s">
        <v>62</v>
      </c>
      <c r="F18" s="15" t="s">
        <v>46</v>
      </c>
      <c r="G18" s="15" t="s">
        <v>56</v>
      </c>
      <c r="H18" s="27">
        <v>378</v>
      </c>
      <c r="I18" s="26">
        <v>0.25</v>
      </c>
      <c r="J18" s="27">
        <f t="shared" si="0"/>
        <v>94.5</v>
      </c>
      <c r="K18" s="27">
        <f t="shared" si="1"/>
        <v>472.5</v>
      </c>
      <c r="L18" s="27">
        <f t="shared" si="2"/>
        <v>6804</v>
      </c>
      <c r="M18" s="27">
        <f t="shared" si="3"/>
        <v>1701</v>
      </c>
      <c r="N18" s="27">
        <f t="shared" si="4"/>
        <v>8505</v>
      </c>
    </row>
    <row r="19" spans="1:14" s="24" customFormat="1" ht="30" customHeight="1" x14ac:dyDescent="0.25">
      <c r="A19" s="25">
        <v>9</v>
      </c>
      <c r="B19" s="16" t="s">
        <v>29</v>
      </c>
      <c r="C19" s="14" t="s">
        <v>27</v>
      </c>
      <c r="D19" s="15">
        <v>4</v>
      </c>
      <c r="E19" s="28" t="s">
        <v>62</v>
      </c>
      <c r="F19" s="15" t="s">
        <v>47</v>
      </c>
      <c r="G19" s="15" t="s">
        <v>57</v>
      </c>
      <c r="H19" s="27">
        <v>114</v>
      </c>
      <c r="I19" s="26">
        <v>0.25</v>
      </c>
      <c r="J19" s="27">
        <f t="shared" si="0"/>
        <v>28.5</v>
      </c>
      <c r="K19" s="27">
        <f t="shared" si="1"/>
        <v>142.5</v>
      </c>
      <c r="L19" s="27">
        <f t="shared" si="2"/>
        <v>456</v>
      </c>
      <c r="M19" s="27">
        <f t="shared" si="3"/>
        <v>114</v>
      </c>
      <c r="N19" s="27">
        <f t="shared" si="4"/>
        <v>570</v>
      </c>
    </row>
    <row r="20" spans="1:14" s="24" customFormat="1" ht="30" customHeight="1" x14ac:dyDescent="0.25">
      <c r="A20" s="25">
        <v>10</v>
      </c>
      <c r="B20" s="16" t="s">
        <v>30</v>
      </c>
      <c r="C20" s="14" t="s">
        <v>27</v>
      </c>
      <c r="D20" s="15">
        <v>4</v>
      </c>
      <c r="E20" s="28" t="s">
        <v>62</v>
      </c>
      <c r="F20" s="15" t="s">
        <v>48</v>
      </c>
      <c r="G20" s="15" t="s">
        <v>58</v>
      </c>
      <c r="H20" s="27">
        <v>57</v>
      </c>
      <c r="I20" s="26">
        <v>0.25</v>
      </c>
      <c r="J20" s="27">
        <f t="shared" si="0"/>
        <v>14.25</v>
      </c>
      <c r="K20" s="27">
        <f t="shared" si="1"/>
        <v>71.25</v>
      </c>
      <c r="L20" s="27">
        <f t="shared" si="2"/>
        <v>228</v>
      </c>
      <c r="M20" s="27">
        <f t="shared" si="3"/>
        <v>57</v>
      </c>
      <c r="N20" s="27">
        <f t="shared" si="4"/>
        <v>285</v>
      </c>
    </row>
    <row r="21" spans="1:14" s="24" customFormat="1" ht="30" customHeight="1" x14ac:dyDescent="0.25">
      <c r="A21" s="25">
        <v>11</v>
      </c>
      <c r="B21" s="16" t="s">
        <v>31</v>
      </c>
      <c r="C21" s="14" t="s">
        <v>27</v>
      </c>
      <c r="D21" s="15">
        <v>73</v>
      </c>
      <c r="E21" s="28" t="s">
        <v>62</v>
      </c>
      <c r="F21" s="15" t="s">
        <v>49</v>
      </c>
      <c r="G21" s="15" t="s">
        <v>59</v>
      </c>
      <c r="H21" s="27">
        <v>99</v>
      </c>
      <c r="I21" s="26">
        <v>0.25</v>
      </c>
      <c r="J21" s="27">
        <f t="shared" si="0"/>
        <v>24.75</v>
      </c>
      <c r="K21" s="27">
        <f t="shared" si="1"/>
        <v>123.75</v>
      </c>
      <c r="L21" s="27">
        <f t="shared" si="2"/>
        <v>7227</v>
      </c>
      <c r="M21" s="27">
        <f t="shared" si="3"/>
        <v>1806.75</v>
      </c>
      <c r="N21" s="27">
        <f t="shared" si="4"/>
        <v>9033.75</v>
      </c>
    </row>
    <row r="22" spans="1:14" s="24" customFormat="1" ht="30" customHeight="1" x14ac:dyDescent="0.25">
      <c r="A22" s="25">
        <v>12</v>
      </c>
      <c r="B22" s="16" t="s">
        <v>32</v>
      </c>
      <c r="C22" s="14" t="s">
        <v>27</v>
      </c>
      <c r="D22" s="15">
        <v>18</v>
      </c>
      <c r="E22" s="28" t="s">
        <v>62</v>
      </c>
      <c r="F22" s="15" t="s">
        <v>50</v>
      </c>
      <c r="G22" s="15" t="s">
        <v>59</v>
      </c>
      <c r="H22" s="27">
        <v>136</v>
      </c>
      <c r="I22" s="26">
        <v>0.25</v>
      </c>
      <c r="J22" s="27">
        <f t="shared" si="0"/>
        <v>34</v>
      </c>
      <c r="K22" s="27">
        <f t="shared" si="1"/>
        <v>170</v>
      </c>
      <c r="L22" s="27">
        <f t="shared" si="2"/>
        <v>2448</v>
      </c>
      <c r="M22" s="27">
        <f t="shared" si="3"/>
        <v>612</v>
      </c>
      <c r="N22" s="27">
        <f t="shared" si="4"/>
        <v>3060</v>
      </c>
    </row>
    <row r="23" spans="1:14" s="24" customFormat="1" ht="30" customHeight="1" x14ac:dyDescent="0.25">
      <c r="A23" s="25">
        <v>13</v>
      </c>
      <c r="B23" s="16" t="s">
        <v>33</v>
      </c>
      <c r="C23" s="14" t="s">
        <v>27</v>
      </c>
      <c r="D23" s="15">
        <v>62</v>
      </c>
      <c r="E23" s="28" t="s">
        <v>62</v>
      </c>
      <c r="F23" s="15" t="s">
        <v>51</v>
      </c>
      <c r="G23" s="15" t="s">
        <v>60</v>
      </c>
      <c r="H23" s="27">
        <v>16</v>
      </c>
      <c r="I23" s="26">
        <v>0.25</v>
      </c>
      <c r="J23" s="27">
        <f t="shared" si="0"/>
        <v>4</v>
      </c>
      <c r="K23" s="27">
        <f t="shared" si="1"/>
        <v>20</v>
      </c>
      <c r="L23" s="27">
        <f t="shared" si="2"/>
        <v>992</v>
      </c>
      <c r="M23" s="27">
        <f t="shared" si="3"/>
        <v>248</v>
      </c>
      <c r="N23" s="27">
        <f t="shared" si="4"/>
        <v>1240</v>
      </c>
    </row>
    <row r="24" spans="1:14" ht="30" customHeight="1" x14ac:dyDescent="0.35">
      <c r="A24" s="17"/>
      <c r="B24" s="30" t="s">
        <v>34</v>
      </c>
      <c r="C24" s="31"/>
      <c r="D24" s="31"/>
      <c r="E24" s="31"/>
      <c r="F24" s="31"/>
      <c r="G24" s="31"/>
      <c r="H24" s="31"/>
      <c r="I24" s="31"/>
      <c r="J24" s="31"/>
      <c r="K24" s="31"/>
      <c r="L24" s="32"/>
      <c r="M24" s="33">
        <f>SUM(L11:L23)</f>
        <v>98226</v>
      </c>
      <c r="N24" s="34"/>
    </row>
    <row r="25" spans="1:14" ht="30" customHeight="1" x14ac:dyDescent="0.35">
      <c r="A25" s="17"/>
      <c r="B25" s="30" t="s">
        <v>35</v>
      </c>
      <c r="C25" s="31"/>
      <c r="D25" s="31"/>
      <c r="E25" s="31"/>
      <c r="F25" s="31"/>
      <c r="G25" s="31"/>
      <c r="H25" s="31"/>
      <c r="I25" s="31"/>
      <c r="J25" s="31"/>
      <c r="K25" s="31"/>
      <c r="L25" s="32"/>
      <c r="M25" s="33">
        <f>M24*1.25</f>
        <v>122782.5</v>
      </c>
      <c r="N25" s="34"/>
    </row>
  </sheetData>
  <protectedRanges>
    <protectedRange sqref="F9" name="Range1_2_2_1"/>
  </protectedRanges>
  <mergeCells count="5">
    <mergeCell ref="A6:N6"/>
    <mergeCell ref="B24:L24"/>
    <mergeCell ref="M24:N24"/>
    <mergeCell ref="B25:L25"/>
    <mergeCell ref="M25:N25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38</vt:lpstr>
      <vt:lpstr>'TROŠKOVNIK Grupa 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Livija Radić</cp:lastModifiedBy>
  <dcterms:created xsi:type="dcterms:W3CDTF">2023-06-27T19:07:45Z</dcterms:created>
  <dcterms:modified xsi:type="dcterms:W3CDTF">2023-09-20T13:01:15Z</dcterms:modified>
</cp:coreProperties>
</file>