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omedica1-my.sharepoint.com/personal/marina_svacov_bmgrp_hr/Documents/Files from H-Drive/IN-VITRO/MINISTARSTVO  ZAJEDNIČKA NABAVA/HZJZ -REAGENSI TESTOVI ZA MIKROBIOLOGIJU/ELEKTRONSKI PREDANA PONUDA/GRUPA 40/"/>
    </mc:Choice>
  </mc:AlternateContent>
  <xr:revisionPtr revIDLastSave="1" documentId="8_{8517563F-1708-41BC-802F-C72AA171C752}" xr6:coauthVersionLast="47" xr6:coauthVersionMax="47" xr10:uidLastSave="{44C55600-E3BA-4BDB-B911-E2E5C7246F63}"/>
  <bookViews>
    <workbookView xWindow="-108" yWindow="-108" windowWidth="30936" windowHeight="16896" xr2:uid="{DDCF7F58-1F37-4AFF-AC9D-B125AF9B9D33}"/>
  </bookViews>
  <sheets>
    <sheet name="TROŠKOVNIK Grupa 40" sheetId="1" r:id="rId1"/>
  </sheets>
  <definedNames>
    <definedName name="_xlnm.Print_Area" localSheetId="0">'TROŠKOVNIK Grupa 40'!$A$2:$N$54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" i="1" l="1"/>
  <c r="N13" i="1"/>
  <c r="N14" i="1"/>
  <c r="N15" i="1"/>
  <c r="N16" i="1"/>
  <c r="N17" i="1"/>
  <c r="N18" i="1"/>
  <c r="N19" i="1"/>
  <c r="N20" i="1"/>
  <c r="N21" i="1"/>
  <c r="N22" i="1"/>
  <c r="N23" i="1"/>
  <c r="N24" i="1"/>
  <c r="N26" i="1"/>
  <c r="N27" i="1"/>
  <c r="N28" i="1"/>
  <c r="N29" i="1"/>
  <c r="N30" i="1"/>
  <c r="N31" i="1"/>
  <c r="N32" i="1"/>
  <c r="N33" i="1"/>
  <c r="N34" i="1"/>
  <c r="N35" i="1"/>
  <c r="N36" i="1"/>
  <c r="N37" i="1"/>
  <c r="N42" i="1"/>
  <c r="N43" i="1"/>
  <c r="N44" i="1"/>
  <c r="N45" i="1"/>
  <c r="N46" i="1"/>
  <c r="N47" i="1"/>
  <c r="N48" i="1"/>
  <c r="N49" i="1"/>
  <c r="N50" i="1"/>
  <c r="N51" i="1"/>
  <c r="N52" i="1"/>
  <c r="N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2" i="1"/>
  <c r="M43" i="1"/>
  <c r="M44" i="1"/>
  <c r="M45" i="1"/>
  <c r="M46" i="1"/>
  <c r="M47" i="1"/>
  <c r="M48" i="1"/>
  <c r="M49" i="1"/>
  <c r="M50" i="1"/>
  <c r="M51" i="1"/>
  <c r="M52" i="1"/>
  <c r="M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N38" i="1" s="1"/>
  <c r="L39" i="1"/>
  <c r="L40" i="1"/>
  <c r="N40" i="1" s="1"/>
  <c r="L41" i="1"/>
  <c r="L42" i="1"/>
  <c r="L43" i="1"/>
  <c r="L44" i="1"/>
  <c r="L45" i="1"/>
  <c r="L46" i="1"/>
  <c r="L47" i="1"/>
  <c r="L48" i="1"/>
  <c r="L49" i="1"/>
  <c r="L50" i="1"/>
  <c r="L51" i="1"/>
  <c r="L52" i="1"/>
  <c r="L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11" i="1"/>
  <c r="M41" i="1" l="1"/>
  <c r="N41" i="1" s="1"/>
  <c r="M25" i="1"/>
  <c r="N25" i="1" s="1"/>
  <c r="M53" i="1"/>
  <c r="M54" i="1" s="1"/>
  <c r="N39" i="1"/>
</calcChain>
</file>

<file path=xl/sharedStrings.xml><?xml version="1.0" encoding="utf-8"?>
<sst xmlns="http://schemas.openxmlformats.org/spreadsheetml/2006/main" count="235" uniqueCount="112">
  <si>
    <t>HRVATSKI ZAVOD ZA JAVNO ZDRAVSTVO, Zagreb, Rockefellerova 7</t>
  </si>
  <si>
    <t xml:space="preserve">
</t>
  </si>
  <si>
    <t>ZAJEDNIČKA JAVNA NABAVA ZA POTREBE ZDRAVSTEVNIH USTANOVA REPUBLIKE HRVATSKE</t>
  </si>
  <si>
    <t>REAGENSI, TESTOVI I POTROŠNI MATERIJAL ZA MIKROBIOLOGIJU</t>
  </si>
  <si>
    <t>Evidencijski broj nabave: EVV-ZN 03/23</t>
  </si>
  <si>
    <t>TROŠKOVNIK - Grupa 40.  Reagensi, testovi i potrošni materijal za aprat VirClia</t>
  </si>
  <si>
    <t>REDNI
BROJ</t>
  </si>
  <si>
    <t>NAZIV I OPIS PREDMETA NABAVE</t>
  </si>
  <si>
    <t>JEDINICA
MJERE</t>
  </si>
  <si>
    <t>OKVIRNA DVOGODIŠNJA KOLIČINA</t>
  </si>
  <si>
    <t>PROIZVOĐAČ- ZEMLJA PORIJEKLA</t>
  </si>
  <si>
    <t>ŠIFRA/
KATALOŠKI BROJ PROIZVOĐAČA</t>
  </si>
  <si>
    <t>ORIGINALNO PAKIRANJE</t>
  </si>
  <si>
    <t>JEDINIČNA CIJENA  BEZ 
PDV-a (EUR)</t>
  </si>
  <si>
    <t>STOPA        PDV-a
(%)</t>
  </si>
  <si>
    <t xml:space="preserve"> IZNOS   PDV-a (EUR)</t>
  </si>
  <si>
    <t>JEDINIČNA CIJENA  S PDV-om (EUR)</t>
  </si>
  <si>
    <t>UKUPNA
CIJENA STAVKE BEZ PDV-a (EUR)</t>
  </si>
  <si>
    <t>UKUPAN IZNOS   PDV-a (EUR)</t>
  </si>
  <si>
    <t>UKUPNA
CIJENA STAVKE S    PDV-om (EUR)</t>
  </si>
  <si>
    <r>
      <t xml:space="preserve">GRUPA PREDMETA NABAVE 40.  Reagensi, testovi i potrošni materijal za aprat VirClia
</t>
    </r>
    <r>
      <rPr>
        <sz val="11"/>
        <rFont val="Calibri"/>
        <family val="2"/>
        <scheme val="minor"/>
      </rPr>
      <t xml:space="preserve">VAŽNO: </t>
    </r>
    <r>
      <rPr>
        <b/>
        <sz val="11"/>
        <rFont val="Calibri"/>
        <family val="2"/>
        <scheme val="minor"/>
      </rPr>
      <t>Odabrani ponuditelj mora osigurati i ustupiti na besplatno korištenje dijagnostički uređaj za vrijeme trajanja okvirnog sporazuma. Svi ponuđeni artikli moraju biti kompatibilni s uređajem koji se ustupa na besplatno korištenje. Odabrani Ponuditelj pokriva sve troškove isporuke uređaja,instalacije, validacije, servisa  i redovnog održavanja uređaja, educiranja  osoblja. Uređaj mora  imati mogućnosti povezivanja s bolničkim sustavom a troškove povezivanja uređaja  snosi Ponuditelj.</t>
    </r>
  </si>
  <si>
    <t xml:space="preserve">VIRCLIA Auxillary Reagents </t>
  </si>
  <si>
    <t>kit</t>
  </si>
  <si>
    <t xml:space="preserve">Liquinox koncentrirani tekući deterdžent </t>
  </si>
  <si>
    <t>pak</t>
  </si>
  <si>
    <t xml:space="preserve">Herpes simplex 1 VIRCLIA IgG monotest a 24T </t>
  </si>
  <si>
    <t>test</t>
  </si>
  <si>
    <t>Herpes simplex 2 VIRCLIA IgG monotest a 24T</t>
  </si>
  <si>
    <t xml:space="preserve">Herpes simplex 1+2 VIRCLIA IgM monotest a 24T </t>
  </si>
  <si>
    <t xml:space="preserve">Invasive candidiasis VIRCLIA IgG monotest </t>
  </si>
  <si>
    <t xml:space="preserve">Brucela VIRCLIA IgG monotest (24T) </t>
  </si>
  <si>
    <t xml:space="preserve">Brucela VIRCLIA IgM monotest (24 T) </t>
  </si>
  <si>
    <t xml:space="preserve">Coxiella burnetii VIRCLIA IgG monotest (24T)  </t>
  </si>
  <si>
    <t xml:space="preserve">Coxiella burnetii VIRCLIA IgM monotest (24T)  </t>
  </si>
  <si>
    <t xml:space="preserve">Parvovirus VIRCLIA IgG monotest (24T)  </t>
  </si>
  <si>
    <t xml:space="preserve">Parvovirus VIRCLIA IgM monotest (24T)  </t>
  </si>
  <si>
    <t>Bartonella hensellae i VIRCLIA IgG monotest (24T) ili jednakovrijedno</t>
  </si>
  <si>
    <t>Bartonella hensellae i VIRCLIA IgM monotest (24T) ili jednakovrijedno</t>
  </si>
  <si>
    <t xml:space="preserve">Aspergillus galactomanan ag  VIRCLIA  monotest (24T)  </t>
  </si>
  <si>
    <t xml:space="preserve">HHV-6 IgG; CLIA/EIA– serum </t>
  </si>
  <si>
    <t xml:space="preserve">HHV-6 IgG; CLIA/EIA– likvor </t>
  </si>
  <si>
    <t xml:space="preserve">KME IgG; CLIA/EIA– serum </t>
  </si>
  <si>
    <t xml:space="preserve">KME IgG; CLIA/EIA– likvor </t>
  </si>
  <si>
    <t>KME IgM ; CLIA/EIA– serum</t>
  </si>
  <si>
    <t xml:space="preserve">KME IgM; CLIA/EIA– likvor </t>
  </si>
  <si>
    <t xml:space="preserve">Morbili IgG; CLIA/EIA– serum </t>
  </si>
  <si>
    <t xml:space="preserve">Morbili IgG; CLIA/EIA– likvor </t>
  </si>
  <si>
    <t>Morbili IgM; CLIA/EIA– serum</t>
  </si>
  <si>
    <t xml:space="preserve">Mumps IgG; CLIA/EIA– serum </t>
  </si>
  <si>
    <t xml:space="preserve">Mumps IgG; CLIA/EIA– likvor </t>
  </si>
  <si>
    <t xml:space="preserve">Mumps IgM; CLIA/EIA– serum </t>
  </si>
  <si>
    <t>Toxoplasma IgM</t>
  </si>
  <si>
    <t>Toxoplasma IgG</t>
  </si>
  <si>
    <t xml:space="preserve">Toxoplasma IgA; CLIA/EIA– serum </t>
  </si>
  <si>
    <t xml:space="preserve">VZV IgA; CLIA/EIA– serum </t>
  </si>
  <si>
    <t>VZV IgG ; CLIA/EIA– serum</t>
  </si>
  <si>
    <t xml:space="preserve">VZV IgG; CLIA/EIA– likvor </t>
  </si>
  <si>
    <t xml:space="preserve">VZV IgM; CLIA/EIA– serum </t>
  </si>
  <si>
    <t>B.pertussis toxin IgA; CLIA/EIA– serum</t>
  </si>
  <si>
    <t xml:space="preserve">B.pertussis toxin IgG kvantitativni rezultati u IU jedinicama; CLIA/EIA– serum </t>
  </si>
  <si>
    <t>B. pertussis toxin IgM; CLIA/EIA– serum</t>
  </si>
  <si>
    <t>EBV VCA IgM</t>
  </si>
  <si>
    <t>EBV VCA IgG</t>
  </si>
  <si>
    <t>EBV EBNA</t>
  </si>
  <si>
    <t>CMV IgM</t>
  </si>
  <si>
    <t>CMV IgG</t>
  </si>
  <si>
    <t>UKUPNO ZA GRUPU PREDMETA NABAVE 40 BROJKAMA BEZ PDV-a:</t>
  </si>
  <si>
    <t>UKUPNO ZA GRUPU PREDMETA NABAVE 40 BROJKAMA S PDV-om:</t>
  </si>
  <si>
    <t>12=4*8</t>
  </si>
  <si>
    <t>14=12+13</t>
  </si>
  <si>
    <t>24 testa</t>
  </si>
  <si>
    <t>96 testa</t>
  </si>
  <si>
    <t>4 x 50 ml (20x)                             3 x 20 ml</t>
  </si>
  <si>
    <t>20 ml</t>
  </si>
  <si>
    <t>Vircell, Španjolska</t>
  </si>
  <si>
    <t>GSD, SAD</t>
  </si>
  <si>
    <t>Vidia, Češka</t>
  </si>
  <si>
    <t>Virotech Diagnostics, Njemačka</t>
  </si>
  <si>
    <t>Novatec Immundiagnostica, Njemačka</t>
  </si>
  <si>
    <t>VCMAR</t>
  </si>
  <si>
    <t>CLQ20</t>
  </si>
  <si>
    <t>VCM031</t>
  </si>
  <si>
    <t>VCM037</t>
  </si>
  <si>
    <t>VCM036</t>
  </si>
  <si>
    <t>VCM094</t>
  </si>
  <si>
    <t>VCM007</t>
  </si>
  <si>
    <t>VCM005</t>
  </si>
  <si>
    <t>VCM019</t>
  </si>
  <si>
    <t>VCM075</t>
  </si>
  <si>
    <t>VCM076</t>
  </si>
  <si>
    <t>VCM046</t>
  </si>
  <si>
    <t>VCM043</t>
  </si>
  <si>
    <t>VCM073</t>
  </si>
  <si>
    <t>ODZ-235</t>
  </si>
  <si>
    <t>EC117.00</t>
  </si>
  <si>
    <t>EC105G00</t>
  </si>
  <si>
    <t>EC105M00</t>
  </si>
  <si>
    <t>EC106.00</t>
  </si>
  <si>
    <t>VCM088</t>
  </si>
  <si>
    <t>VCM087</t>
  </si>
  <si>
    <t>TOXA0460</t>
  </si>
  <si>
    <t>EC110.00</t>
  </si>
  <si>
    <t>EC110.08</t>
  </si>
  <si>
    <t>EC215A00</t>
  </si>
  <si>
    <t>EC215G00</t>
  </si>
  <si>
    <t>EC215M00</t>
  </si>
  <si>
    <t>VCM028</t>
  </si>
  <si>
    <t>VCM026</t>
  </si>
  <si>
    <t>VCM027</t>
  </si>
  <si>
    <t>VCM021</t>
  </si>
  <si>
    <t>VCM022</t>
  </si>
  <si>
    <t>VCM020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</si>
</sst>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9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2" borderId="1" xfId="1" applyNumberFormat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1" applyFont="1" applyFill="1" applyBorder="1" applyAlignment="1" applyProtection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2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2" borderId="1" xfId="1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right" vertical="center" wrapText="1"/>
    </xf>
    <xf numFmtId="4" fontId="2" fillId="4" borderId="3" xfId="0" applyNumberFormat="1" applyFont="1" applyFill="1" applyBorder="1" applyAlignment="1">
      <alignment horizontal="center" vertical="center"/>
    </xf>
    <xf numFmtId="4" fontId="2" fillId="4" borderId="5" xfId="0" applyNumberFormat="1" applyFont="1" applyFill="1" applyBorder="1" applyAlignment="1">
      <alignment horizontal="center" vertical="center"/>
    </xf>
  </cellXfs>
  <cellStyles count="3">
    <cellStyle name="Explanatory Text" xfId="1" builtinId="53"/>
    <cellStyle name="Normal" xfId="0" builtinId="0"/>
    <cellStyle name="Normal 2 2 10 2 4" xfId="2" xr:uid="{3B7B8565-B86C-411E-ADEF-D9496CDE97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1333500</xdr:colOff>
      <xdr:row>54</xdr:row>
      <xdr:rowOff>0</xdr:rowOff>
    </xdr:from>
    <xdr:to>
      <xdr:col>1</xdr:col>
      <xdr:colOff>1409700</xdr:colOff>
      <xdr:row>54</xdr:row>
      <xdr:rowOff>201930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5E1B871-1C5E-45E1-815E-FA6AA3757915}"/>
            </a:ext>
          </a:extLst>
        </xdr:cNvPr>
        <xdr:cNvSpPr txBox="1">
          <a:spLocks noChangeArrowheads="1"/>
        </xdr:cNvSpPr>
      </xdr:nvSpPr>
      <xdr:spPr bwMode="auto">
        <a:xfrm>
          <a:off x="1914525" y="357282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1333500</xdr:colOff>
      <xdr:row>54</xdr:row>
      <xdr:rowOff>0</xdr:rowOff>
    </xdr:from>
    <xdr:ext cx="76200" cy="20002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D995CBFE-8B07-4479-84DA-241710595EDE}"/>
            </a:ext>
          </a:extLst>
        </xdr:cNvPr>
        <xdr:cNvSpPr txBox="1">
          <a:spLocks noChangeArrowheads="1"/>
        </xdr:cNvSpPr>
      </xdr:nvSpPr>
      <xdr:spPr bwMode="auto">
        <a:xfrm>
          <a:off x="1914525" y="35728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54</xdr:row>
      <xdr:rowOff>0</xdr:rowOff>
    </xdr:from>
    <xdr:ext cx="76200" cy="20193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159C56AD-D437-40B3-BB81-6B2920ECF2B1}"/>
            </a:ext>
          </a:extLst>
        </xdr:cNvPr>
        <xdr:cNvSpPr txBox="1">
          <a:spLocks noChangeArrowheads="1"/>
        </xdr:cNvSpPr>
      </xdr:nvSpPr>
      <xdr:spPr bwMode="auto">
        <a:xfrm>
          <a:off x="1914525" y="357282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54</xdr:row>
      <xdr:rowOff>0</xdr:rowOff>
    </xdr:from>
    <xdr:ext cx="76200" cy="20002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889E34FA-FEE1-462F-9C49-13D00C7F1177}"/>
            </a:ext>
          </a:extLst>
        </xdr:cNvPr>
        <xdr:cNvSpPr txBox="1">
          <a:spLocks noChangeArrowheads="1"/>
        </xdr:cNvSpPr>
      </xdr:nvSpPr>
      <xdr:spPr bwMode="auto">
        <a:xfrm>
          <a:off x="1914525" y="35728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54</xdr:row>
      <xdr:rowOff>0</xdr:rowOff>
    </xdr:from>
    <xdr:ext cx="76200" cy="20193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4D80CB26-B2DE-4FDA-B590-0B52C328235A}"/>
            </a:ext>
          </a:extLst>
        </xdr:cNvPr>
        <xdr:cNvSpPr txBox="1">
          <a:spLocks noChangeArrowheads="1"/>
        </xdr:cNvSpPr>
      </xdr:nvSpPr>
      <xdr:spPr bwMode="auto">
        <a:xfrm>
          <a:off x="1914525" y="357282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54</xdr:row>
      <xdr:rowOff>0</xdr:rowOff>
    </xdr:from>
    <xdr:ext cx="76200" cy="20002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825C88D9-AB0F-46F0-B311-D800A7EEF70C}"/>
            </a:ext>
          </a:extLst>
        </xdr:cNvPr>
        <xdr:cNvSpPr txBox="1">
          <a:spLocks noChangeArrowheads="1"/>
        </xdr:cNvSpPr>
      </xdr:nvSpPr>
      <xdr:spPr bwMode="auto">
        <a:xfrm>
          <a:off x="1914525" y="35728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54</xdr:row>
      <xdr:rowOff>0</xdr:rowOff>
    </xdr:from>
    <xdr:ext cx="76200" cy="20193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F61D26CA-37B2-4C4B-A920-12BE4AB52147}"/>
            </a:ext>
          </a:extLst>
        </xdr:cNvPr>
        <xdr:cNvSpPr txBox="1">
          <a:spLocks noChangeArrowheads="1"/>
        </xdr:cNvSpPr>
      </xdr:nvSpPr>
      <xdr:spPr bwMode="auto">
        <a:xfrm>
          <a:off x="1914525" y="357282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54</xdr:row>
      <xdr:rowOff>0</xdr:rowOff>
    </xdr:from>
    <xdr:ext cx="76200" cy="20002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67F23C41-29F1-42A9-82D8-850BB2601B0A}"/>
            </a:ext>
          </a:extLst>
        </xdr:cNvPr>
        <xdr:cNvSpPr txBox="1">
          <a:spLocks noChangeArrowheads="1"/>
        </xdr:cNvSpPr>
      </xdr:nvSpPr>
      <xdr:spPr bwMode="auto">
        <a:xfrm>
          <a:off x="1914525" y="35728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54</xdr:row>
      <xdr:rowOff>0</xdr:rowOff>
    </xdr:from>
    <xdr:ext cx="76200" cy="20193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B0E44E04-94F1-4632-BACF-AB4DCC6CB962}"/>
            </a:ext>
          </a:extLst>
        </xdr:cNvPr>
        <xdr:cNvSpPr txBox="1">
          <a:spLocks noChangeArrowheads="1"/>
        </xdr:cNvSpPr>
      </xdr:nvSpPr>
      <xdr:spPr bwMode="auto">
        <a:xfrm>
          <a:off x="1914525" y="357282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54</xdr:row>
      <xdr:rowOff>0</xdr:rowOff>
    </xdr:from>
    <xdr:ext cx="76200" cy="20002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7BDCDCD2-9338-40B1-A6EC-BBE40113D2BB}"/>
            </a:ext>
          </a:extLst>
        </xdr:cNvPr>
        <xdr:cNvSpPr txBox="1">
          <a:spLocks noChangeArrowheads="1"/>
        </xdr:cNvSpPr>
      </xdr:nvSpPr>
      <xdr:spPr bwMode="auto">
        <a:xfrm>
          <a:off x="1914525" y="35728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54</xdr:row>
      <xdr:rowOff>0</xdr:rowOff>
    </xdr:from>
    <xdr:ext cx="76200" cy="20193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ED6E8C7F-67AB-46A2-A8D5-508C149983E6}"/>
            </a:ext>
          </a:extLst>
        </xdr:cNvPr>
        <xdr:cNvSpPr txBox="1">
          <a:spLocks noChangeArrowheads="1"/>
        </xdr:cNvSpPr>
      </xdr:nvSpPr>
      <xdr:spPr bwMode="auto">
        <a:xfrm>
          <a:off x="1914525" y="357282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54</xdr:row>
      <xdr:rowOff>0</xdr:rowOff>
    </xdr:from>
    <xdr:ext cx="76200" cy="20002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627CE45C-D79B-4EE9-995F-E09D8EB6352A}"/>
            </a:ext>
          </a:extLst>
        </xdr:cNvPr>
        <xdr:cNvSpPr txBox="1">
          <a:spLocks noChangeArrowheads="1"/>
        </xdr:cNvSpPr>
      </xdr:nvSpPr>
      <xdr:spPr bwMode="auto">
        <a:xfrm>
          <a:off x="1914525" y="35728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54</xdr:row>
      <xdr:rowOff>0</xdr:rowOff>
    </xdr:from>
    <xdr:ext cx="76200" cy="20193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719454C0-22D6-4C8C-A802-55CADFC8D6DF}"/>
            </a:ext>
          </a:extLst>
        </xdr:cNvPr>
        <xdr:cNvSpPr txBox="1">
          <a:spLocks noChangeArrowheads="1"/>
        </xdr:cNvSpPr>
      </xdr:nvSpPr>
      <xdr:spPr bwMode="auto">
        <a:xfrm>
          <a:off x="1914525" y="357282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54</xdr:row>
      <xdr:rowOff>0</xdr:rowOff>
    </xdr:from>
    <xdr:ext cx="76200" cy="20002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9D294431-CEBD-42FB-B76E-CCC6243BD7E4}"/>
            </a:ext>
          </a:extLst>
        </xdr:cNvPr>
        <xdr:cNvSpPr txBox="1">
          <a:spLocks noChangeArrowheads="1"/>
        </xdr:cNvSpPr>
      </xdr:nvSpPr>
      <xdr:spPr bwMode="auto">
        <a:xfrm>
          <a:off x="1914525" y="35728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54</xdr:row>
      <xdr:rowOff>0</xdr:rowOff>
    </xdr:from>
    <xdr:ext cx="76200" cy="20193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96D8F615-D7F5-4CCE-A75D-48D2D84C3E09}"/>
            </a:ext>
          </a:extLst>
        </xdr:cNvPr>
        <xdr:cNvSpPr txBox="1">
          <a:spLocks noChangeArrowheads="1"/>
        </xdr:cNvSpPr>
      </xdr:nvSpPr>
      <xdr:spPr bwMode="auto">
        <a:xfrm>
          <a:off x="1914525" y="357282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54</xdr:row>
      <xdr:rowOff>0</xdr:rowOff>
    </xdr:from>
    <xdr:ext cx="76200" cy="20002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15A4E7EF-B115-4610-A2A2-8499C10FC293}"/>
            </a:ext>
          </a:extLst>
        </xdr:cNvPr>
        <xdr:cNvSpPr txBox="1">
          <a:spLocks noChangeArrowheads="1"/>
        </xdr:cNvSpPr>
      </xdr:nvSpPr>
      <xdr:spPr bwMode="auto">
        <a:xfrm>
          <a:off x="1914525" y="35728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54</xdr:row>
      <xdr:rowOff>0</xdr:rowOff>
    </xdr:from>
    <xdr:ext cx="76200" cy="20193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323C0975-02FD-4F5B-9C3E-7A0E34E787E7}"/>
            </a:ext>
          </a:extLst>
        </xdr:cNvPr>
        <xdr:cNvSpPr txBox="1">
          <a:spLocks noChangeArrowheads="1"/>
        </xdr:cNvSpPr>
      </xdr:nvSpPr>
      <xdr:spPr bwMode="auto">
        <a:xfrm>
          <a:off x="1914525" y="357282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54</xdr:row>
      <xdr:rowOff>0</xdr:rowOff>
    </xdr:from>
    <xdr:ext cx="76200" cy="20002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4EE7B0A4-F784-4210-A46C-77E556D87F7B}"/>
            </a:ext>
          </a:extLst>
        </xdr:cNvPr>
        <xdr:cNvSpPr txBox="1">
          <a:spLocks noChangeArrowheads="1"/>
        </xdr:cNvSpPr>
      </xdr:nvSpPr>
      <xdr:spPr bwMode="auto">
        <a:xfrm>
          <a:off x="1914525" y="35728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57BBF-98A6-4368-B117-F8251124AB6A}">
  <sheetPr>
    <tabColor rgb="FF00B0F0"/>
  </sheetPr>
  <dimension ref="A2:N54"/>
  <sheetViews>
    <sheetView tabSelected="1" topLeftCell="A17" zoomScale="80" zoomScaleNormal="80" zoomScaleSheetLayoutView="50" workbookViewId="0">
      <selection activeCell="F20" sqref="F20"/>
    </sheetView>
  </sheetViews>
  <sheetFormatPr defaultColWidth="9.109375" defaultRowHeight="21" x14ac:dyDescent="0.4"/>
  <cols>
    <col min="1" max="1" width="8.6640625" style="1" customWidth="1"/>
    <col min="2" max="2" width="70.6640625" style="19" customWidth="1"/>
    <col min="3" max="4" width="11.44140625" style="1" customWidth="1"/>
    <col min="5" max="5" width="25.44140625" style="3" bestFit="1" customWidth="1"/>
    <col min="6" max="6" width="11.44140625" style="1" customWidth="1"/>
    <col min="7" max="7" width="13.21875" style="1" bestFit="1" customWidth="1"/>
    <col min="8" max="14" width="11.44140625" style="1" customWidth="1"/>
    <col min="15" max="16384" width="9.109375" style="6"/>
  </cols>
  <sheetData>
    <row r="2" spans="1:14" s="4" customFormat="1" ht="20.100000000000001" customHeight="1" x14ac:dyDescent="0.3">
      <c r="A2" s="1"/>
      <c r="B2" s="2" t="s">
        <v>0</v>
      </c>
      <c r="C2" s="3" t="s">
        <v>1</v>
      </c>
      <c r="D2" s="1"/>
      <c r="E2" s="3"/>
      <c r="F2" s="1"/>
      <c r="G2" s="1"/>
      <c r="H2" s="1"/>
      <c r="I2" s="1"/>
      <c r="J2" s="1"/>
      <c r="K2" s="1"/>
      <c r="L2" s="1"/>
      <c r="M2" s="1"/>
      <c r="N2" s="1"/>
    </row>
    <row r="3" spans="1:14" s="4" customFormat="1" ht="20.100000000000001" customHeight="1" x14ac:dyDescent="0.3">
      <c r="A3" s="1"/>
      <c r="B3" s="2" t="s">
        <v>2</v>
      </c>
      <c r="C3" s="3"/>
      <c r="D3" s="1"/>
      <c r="E3" s="3"/>
      <c r="F3" s="1"/>
      <c r="G3" s="1"/>
      <c r="H3" s="1"/>
      <c r="I3" s="1"/>
      <c r="J3" s="1"/>
      <c r="K3" s="1"/>
      <c r="L3" s="1"/>
      <c r="M3" s="1"/>
      <c r="N3" s="1"/>
    </row>
    <row r="4" spans="1:14" s="4" customFormat="1" ht="20.100000000000001" customHeight="1" x14ac:dyDescent="0.3">
      <c r="A4" s="1"/>
      <c r="B4" s="2" t="s">
        <v>3</v>
      </c>
      <c r="C4" s="3"/>
      <c r="D4" s="1"/>
      <c r="E4" s="3"/>
      <c r="F4" s="1"/>
      <c r="G4" s="1"/>
      <c r="H4" s="1"/>
      <c r="I4" s="1"/>
      <c r="J4" s="1"/>
      <c r="K4" s="1"/>
      <c r="L4" s="1"/>
      <c r="M4" s="1"/>
      <c r="N4" s="1"/>
    </row>
    <row r="5" spans="1:14" s="4" customFormat="1" ht="20.100000000000001" customHeight="1" x14ac:dyDescent="0.3">
      <c r="A5" s="1"/>
      <c r="B5" s="5" t="s">
        <v>4</v>
      </c>
      <c r="C5" s="3"/>
      <c r="D5" s="1"/>
      <c r="E5" s="3"/>
      <c r="F5" s="1"/>
      <c r="G5" s="1"/>
      <c r="H5" s="1"/>
      <c r="I5" s="1"/>
      <c r="J5" s="1"/>
      <c r="K5" s="1"/>
      <c r="L5" s="1"/>
      <c r="M5" s="1"/>
      <c r="N5" s="1"/>
    </row>
    <row r="6" spans="1:14" ht="41.25" customHeight="1" x14ac:dyDescent="0.4">
      <c r="A6" s="34" t="s">
        <v>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x14ac:dyDescent="0.4">
      <c r="A7" s="7"/>
      <c r="B7" s="8"/>
      <c r="C7" s="7"/>
      <c r="D7" s="7"/>
      <c r="E7" s="30"/>
      <c r="F7" s="7"/>
      <c r="G7" s="7"/>
    </row>
    <row r="8" spans="1:14" ht="80.099999999999994" customHeight="1" x14ac:dyDescent="0.4">
      <c r="A8" s="9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9" t="s">
        <v>19</v>
      </c>
    </row>
    <row r="9" spans="1:14" s="10" customFormat="1" ht="9.9" customHeight="1" x14ac:dyDescent="0.35">
      <c r="A9" s="20">
        <v>1</v>
      </c>
      <c r="B9" s="21">
        <v>2</v>
      </c>
      <c r="C9" s="20">
        <v>3</v>
      </c>
      <c r="D9" s="20">
        <v>4</v>
      </c>
      <c r="E9" s="21">
        <v>5</v>
      </c>
      <c r="F9" s="22">
        <v>6</v>
      </c>
      <c r="G9" s="20">
        <v>7</v>
      </c>
      <c r="H9" s="20">
        <v>8</v>
      </c>
      <c r="I9" s="20">
        <v>9</v>
      </c>
      <c r="J9" s="20">
        <v>10</v>
      </c>
      <c r="K9" s="23">
        <v>11</v>
      </c>
      <c r="L9" s="20" t="s">
        <v>68</v>
      </c>
      <c r="M9" s="20">
        <v>13</v>
      </c>
      <c r="N9" s="20" t="s">
        <v>69</v>
      </c>
    </row>
    <row r="10" spans="1:14" ht="138.75" customHeight="1" x14ac:dyDescent="0.4">
      <c r="A10" s="11"/>
      <c r="B10" s="12" t="s">
        <v>20</v>
      </c>
      <c r="C10" s="11"/>
      <c r="D10" s="11"/>
      <c r="E10" s="31"/>
      <c r="F10" s="11"/>
      <c r="G10" s="11"/>
      <c r="H10" s="11"/>
      <c r="I10" s="11"/>
      <c r="J10" s="11"/>
      <c r="K10" s="11"/>
      <c r="L10" s="11"/>
      <c r="M10" s="11"/>
      <c r="N10" s="11"/>
    </row>
    <row r="11" spans="1:14" s="26" customFormat="1" ht="30" customHeight="1" x14ac:dyDescent="0.3">
      <c r="A11" s="25">
        <v>1</v>
      </c>
      <c r="B11" s="13" t="s">
        <v>21</v>
      </c>
      <c r="C11" s="14" t="s">
        <v>22</v>
      </c>
      <c r="D11" s="15">
        <v>52</v>
      </c>
      <c r="E11" s="32" t="s">
        <v>74</v>
      </c>
      <c r="F11" s="15" t="s">
        <v>79</v>
      </c>
      <c r="G11" s="29" t="s">
        <v>72</v>
      </c>
      <c r="H11" s="14">
        <v>33.71</v>
      </c>
      <c r="I11" s="33">
        <v>0.25</v>
      </c>
      <c r="J11" s="16">
        <f>H11*0.25</f>
        <v>8.4275000000000002</v>
      </c>
      <c r="K11" s="16">
        <f>H11*1.25</f>
        <v>42.137500000000003</v>
      </c>
      <c r="L11" s="16">
        <f>D11*H11</f>
        <v>1752.92</v>
      </c>
      <c r="M11" s="16">
        <f>L11*0.25</f>
        <v>438.23</v>
      </c>
      <c r="N11" s="16">
        <f>L11+M11</f>
        <v>2191.15</v>
      </c>
    </row>
    <row r="12" spans="1:14" s="26" customFormat="1" ht="30" customHeight="1" x14ac:dyDescent="0.3">
      <c r="A12" s="27">
        <v>2</v>
      </c>
      <c r="B12" s="17" t="s">
        <v>23</v>
      </c>
      <c r="C12" s="14" t="s">
        <v>24</v>
      </c>
      <c r="D12" s="15">
        <v>14</v>
      </c>
      <c r="E12" s="32" t="s">
        <v>75</v>
      </c>
      <c r="F12" s="15" t="s">
        <v>80</v>
      </c>
      <c r="G12" s="15" t="s">
        <v>73</v>
      </c>
      <c r="H12" s="14">
        <v>23.54</v>
      </c>
      <c r="I12" s="33">
        <v>0.25</v>
      </c>
      <c r="J12" s="16">
        <f t="shared" ref="J12:J52" si="0">H12*0.25</f>
        <v>5.8849999999999998</v>
      </c>
      <c r="K12" s="16">
        <f t="shared" ref="K12:K52" si="1">H12*1.25</f>
        <v>29.424999999999997</v>
      </c>
      <c r="L12" s="16">
        <f t="shared" ref="L12:L52" si="2">D12*H12</f>
        <v>329.56</v>
      </c>
      <c r="M12" s="16">
        <f t="shared" ref="M12:M52" si="3">L12*0.25</f>
        <v>82.39</v>
      </c>
      <c r="N12" s="16">
        <f t="shared" ref="N12:N52" si="4">L12+M12</f>
        <v>411.95</v>
      </c>
    </row>
    <row r="13" spans="1:14" s="26" customFormat="1" ht="30" customHeight="1" x14ac:dyDescent="0.3">
      <c r="A13" s="27">
        <v>3</v>
      </c>
      <c r="B13" s="17" t="s">
        <v>25</v>
      </c>
      <c r="C13" s="14" t="s">
        <v>26</v>
      </c>
      <c r="D13" s="15">
        <v>672</v>
      </c>
      <c r="E13" s="32" t="s">
        <v>74</v>
      </c>
      <c r="F13" s="15" t="s">
        <v>81</v>
      </c>
      <c r="G13" s="15" t="s">
        <v>70</v>
      </c>
      <c r="H13" s="14">
        <v>5.66</v>
      </c>
      <c r="I13" s="33">
        <v>0.25</v>
      </c>
      <c r="J13" s="16">
        <f t="shared" si="0"/>
        <v>1.415</v>
      </c>
      <c r="K13" s="16">
        <f t="shared" si="1"/>
        <v>7.0750000000000002</v>
      </c>
      <c r="L13" s="16">
        <f t="shared" si="2"/>
        <v>3803.52</v>
      </c>
      <c r="M13" s="16">
        <f t="shared" si="3"/>
        <v>950.88</v>
      </c>
      <c r="N13" s="16">
        <f t="shared" si="4"/>
        <v>4754.3999999999996</v>
      </c>
    </row>
    <row r="14" spans="1:14" s="26" customFormat="1" ht="30" customHeight="1" x14ac:dyDescent="0.3">
      <c r="A14" s="27">
        <v>4</v>
      </c>
      <c r="B14" s="17" t="s">
        <v>27</v>
      </c>
      <c r="C14" s="14" t="s">
        <v>26</v>
      </c>
      <c r="D14" s="15">
        <v>672</v>
      </c>
      <c r="E14" s="32" t="s">
        <v>74</v>
      </c>
      <c r="F14" s="15" t="s">
        <v>82</v>
      </c>
      <c r="G14" s="15" t="s">
        <v>70</v>
      </c>
      <c r="H14" s="14">
        <v>5.66</v>
      </c>
      <c r="I14" s="33">
        <v>0.25</v>
      </c>
      <c r="J14" s="16">
        <f t="shared" si="0"/>
        <v>1.415</v>
      </c>
      <c r="K14" s="16">
        <f t="shared" si="1"/>
        <v>7.0750000000000002</v>
      </c>
      <c r="L14" s="16">
        <f t="shared" si="2"/>
        <v>3803.52</v>
      </c>
      <c r="M14" s="16">
        <f t="shared" si="3"/>
        <v>950.88</v>
      </c>
      <c r="N14" s="16">
        <f t="shared" si="4"/>
        <v>4754.3999999999996</v>
      </c>
    </row>
    <row r="15" spans="1:14" s="26" customFormat="1" ht="30" customHeight="1" x14ac:dyDescent="0.3">
      <c r="A15" s="27">
        <v>5</v>
      </c>
      <c r="B15" s="17" t="s">
        <v>28</v>
      </c>
      <c r="C15" s="14" t="s">
        <v>26</v>
      </c>
      <c r="D15" s="15">
        <v>672</v>
      </c>
      <c r="E15" s="32" t="s">
        <v>74</v>
      </c>
      <c r="F15" s="15" t="s">
        <v>83</v>
      </c>
      <c r="G15" s="15" t="s">
        <v>70</v>
      </c>
      <c r="H15" s="14">
        <v>6.75</v>
      </c>
      <c r="I15" s="33">
        <v>0.25</v>
      </c>
      <c r="J15" s="16">
        <f t="shared" si="0"/>
        <v>1.6875</v>
      </c>
      <c r="K15" s="16">
        <f t="shared" si="1"/>
        <v>8.4375</v>
      </c>
      <c r="L15" s="16">
        <f t="shared" si="2"/>
        <v>4536</v>
      </c>
      <c r="M15" s="16">
        <f t="shared" si="3"/>
        <v>1134</v>
      </c>
      <c r="N15" s="16">
        <f t="shared" si="4"/>
        <v>5670</v>
      </c>
    </row>
    <row r="16" spans="1:14" s="26" customFormat="1" ht="30" customHeight="1" x14ac:dyDescent="0.3">
      <c r="A16" s="27">
        <v>6</v>
      </c>
      <c r="B16" s="17" t="s">
        <v>29</v>
      </c>
      <c r="C16" s="14" t="s">
        <v>26</v>
      </c>
      <c r="D16" s="15">
        <v>288</v>
      </c>
      <c r="E16" s="32" t="s">
        <v>74</v>
      </c>
      <c r="F16" s="15" t="s">
        <v>84</v>
      </c>
      <c r="G16" s="15" t="s">
        <v>70</v>
      </c>
      <c r="H16" s="14">
        <v>10.25</v>
      </c>
      <c r="I16" s="33">
        <v>0.25</v>
      </c>
      <c r="J16" s="16">
        <f t="shared" si="0"/>
        <v>2.5625</v>
      </c>
      <c r="K16" s="16">
        <f t="shared" si="1"/>
        <v>12.8125</v>
      </c>
      <c r="L16" s="16">
        <f t="shared" si="2"/>
        <v>2952</v>
      </c>
      <c r="M16" s="16">
        <f t="shared" si="3"/>
        <v>738</v>
      </c>
      <c r="N16" s="16">
        <f t="shared" si="4"/>
        <v>3690</v>
      </c>
    </row>
    <row r="17" spans="1:14" s="26" customFormat="1" ht="30" customHeight="1" x14ac:dyDescent="0.3">
      <c r="A17" s="27">
        <v>7</v>
      </c>
      <c r="B17" s="17" t="s">
        <v>30</v>
      </c>
      <c r="C17" s="14" t="s">
        <v>26</v>
      </c>
      <c r="D17" s="15">
        <v>480</v>
      </c>
      <c r="E17" s="32" t="s">
        <v>74</v>
      </c>
      <c r="F17" s="15" t="s">
        <v>86</v>
      </c>
      <c r="G17" s="15" t="s">
        <v>70</v>
      </c>
      <c r="H17" s="14">
        <v>9.19</v>
      </c>
      <c r="I17" s="33">
        <v>0.25</v>
      </c>
      <c r="J17" s="16">
        <f t="shared" si="0"/>
        <v>2.2974999999999999</v>
      </c>
      <c r="K17" s="16">
        <f t="shared" si="1"/>
        <v>11.487499999999999</v>
      </c>
      <c r="L17" s="16">
        <f t="shared" si="2"/>
        <v>4411.2</v>
      </c>
      <c r="M17" s="16">
        <f t="shared" si="3"/>
        <v>1102.8</v>
      </c>
      <c r="N17" s="16">
        <f t="shared" si="4"/>
        <v>5514</v>
      </c>
    </row>
    <row r="18" spans="1:14" s="26" customFormat="1" ht="30" customHeight="1" x14ac:dyDescent="0.3">
      <c r="A18" s="27">
        <v>8</v>
      </c>
      <c r="B18" s="17" t="s">
        <v>31</v>
      </c>
      <c r="C18" s="14" t="s">
        <v>26</v>
      </c>
      <c r="D18" s="15">
        <v>480</v>
      </c>
      <c r="E18" s="32" t="s">
        <v>74</v>
      </c>
      <c r="F18" s="15" t="s">
        <v>85</v>
      </c>
      <c r="G18" s="15" t="s">
        <v>70</v>
      </c>
      <c r="H18" s="14">
        <v>9.9700000000000006</v>
      </c>
      <c r="I18" s="33">
        <v>0.25</v>
      </c>
      <c r="J18" s="16">
        <f t="shared" si="0"/>
        <v>2.4925000000000002</v>
      </c>
      <c r="K18" s="16">
        <f t="shared" si="1"/>
        <v>12.4625</v>
      </c>
      <c r="L18" s="16">
        <f t="shared" si="2"/>
        <v>4785.6000000000004</v>
      </c>
      <c r="M18" s="16">
        <f t="shared" si="3"/>
        <v>1196.4000000000001</v>
      </c>
      <c r="N18" s="16">
        <f t="shared" si="4"/>
        <v>5982</v>
      </c>
    </row>
    <row r="19" spans="1:14" s="26" customFormat="1" ht="30" customHeight="1" x14ac:dyDescent="0.3">
      <c r="A19" s="27">
        <v>9</v>
      </c>
      <c r="B19" s="17" t="s">
        <v>32</v>
      </c>
      <c r="C19" s="14" t="s">
        <v>26</v>
      </c>
      <c r="D19" s="15">
        <v>480</v>
      </c>
      <c r="E19" s="32" t="s">
        <v>74</v>
      </c>
      <c r="F19" s="15" t="s">
        <v>87</v>
      </c>
      <c r="G19" s="15" t="s">
        <v>70</v>
      </c>
      <c r="H19" s="14">
        <v>8.9499999999999993</v>
      </c>
      <c r="I19" s="33">
        <v>0.25</v>
      </c>
      <c r="J19" s="16">
        <f t="shared" si="0"/>
        <v>2.2374999999999998</v>
      </c>
      <c r="K19" s="16">
        <f t="shared" si="1"/>
        <v>11.1875</v>
      </c>
      <c r="L19" s="16">
        <f t="shared" si="2"/>
        <v>4296</v>
      </c>
      <c r="M19" s="16">
        <f t="shared" si="3"/>
        <v>1074</v>
      </c>
      <c r="N19" s="16">
        <f t="shared" si="4"/>
        <v>5370</v>
      </c>
    </row>
    <row r="20" spans="1:14" s="26" customFormat="1" ht="30" customHeight="1" x14ac:dyDescent="0.3">
      <c r="A20" s="27">
        <v>10</v>
      </c>
      <c r="B20" s="17" t="s">
        <v>33</v>
      </c>
      <c r="C20" s="14" t="s">
        <v>26</v>
      </c>
      <c r="D20" s="15">
        <v>480</v>
      </c>
      <c r="E20" s="32" t="s">
        <v>74</v>
      </c>
      <c r="F20" s="15" t="s">
        <v>111</v>
      </c>
      <c r="G20" s="15" t="s">
        <v>70</v>
      </c>
      <c r="H20" s="14">
        <v>10.68</v>
      </c>
      <c r="I20" s="33">
        <v>0.25</v>
      </c>
      <c r="J20" s="16">
        <f t="shared" si="0"/>
        <v>2.67</v>
      </c>
      <c r="K20" s="16">
        <f t="shared" si="1"/>
        <v>13.35</v>
      </c>
      <c r="L20" s="16">
        <f t="shared" si="2"/>
        <v>5126.3999999999996</v>
      </c>
      <c r="M20" s="16">
        <f t="shared" si="3"/>
        <v>1281.5999999999999</v>
      </c>
      <c r="N20" s="16">
        <f t="shared" si="4"/>
        <v>6408</v>
      </c>
    </row>
    <row r="21" spans="1:14" s="26" customFormat="1" ht="30" customHeight="1" x14ac:dyDescent="0.3">
      <c r="A21" s="27">
        <v>11</v>
      </c>
      <c r="B21" s="17" t="s">
        <v>34</v>
      </c>
      <c r="C21" s="14" t="s">
        <v>26</v>
      </c>
      <c r="D21" s="15">
        <v>912</v>
      </c>
      <c r="E21" s="32" t="s">
        <v>74</v>
      </c>
      <c r="F21" s="27" t="s">
        <v>88</v>
      </c>
      <c r="G21" s="15" t="s">
        <v>70</v>
      </c>
      <c r="H21" s="14">
        <v>6.91</v>
      </c>
      <c r="I21" s="33">
        <v>0.25</v>
      </c>
      <c r="J21" s="16">
        <f t="shared" si="0"/>
        <v>1.7275</v>
      </c>
      <c r="K21" s="16">
        <f t="shared" si="1"/>
        <v>8.6374999999999993</v>
      </c>
      <c r="L21" s="16">
        <f t="shared" si="2"/>
        <v>6301.92</v>
      </c>
      <c r="M21" s="16">
        <f t="shared" si="3"/>
        <v>1575.48</v>
      </c>
      <c r="N21" s="16">
        <f t="shared" si="4"/>
        <v>7877.4</v>
      </c>
    </row>
    <row r="22" spans="1:14" s="26" customFormat="1" ht="30" customHeight="1" x14ac:dyDescent="0.3">
      <c r="A22" s="27">
        <v>12</v>
      </c>
      <c r="B22" s="17" t="s">
        <v>35</v>
      </c>
      <c r="C22" s="14" t="s">
        <v>26</v>
      </c>
      <c r="D22" s="15">
        <v>912</v>
      </c>
      <c r="E22" s="32" t="s">
        <v>74</v>
      </c>
      <c r="F22" s="27" t="s">
        <v>89</v>
      </c>
      <c r="G22" s="15" t="s">
        <v>70</v>
      </c>
      <c r="H22" s="14">
        <v>8.36</v>
      </c>
      <c r="I22" s="33">
        <v>0.25</v>
      </c>
      <c r="J22" s="16">
        <f t="shared" si="0"/>
        <v>2.09</v>
      </c>
      <c r="K22" s="16">
        <f t="shared" si="1"/>
        <v>10.45</v>
      </c>
      <c r="L22" s="16">
        <f t="shared" si="2"/>
        <v>7624.32</v>
      </c>
      <c r="M22" s="16">
        <f t="shared" si="3"/>
        <v>1906.08</v>
      </c>
      <c r="N22" s="16">
        <f t="shared" si="4"/>
        <v>9530.4</v>
      </c>
    </row>
    <row r="23" spans="1:14" s="26" customFormat="1" ht="30" customHeight="1" x14ac:dyDescent="0.3">
      <c r="A23" s="27">
        <v>13</v>
      </c>
      <c r="B23" s="17" t="s">
        <v>36</v>
      </c>
      <c r="C23" s="14" t="s">
        <v>26</v>
      </c>
      <c r="D23" s="15">
        <v>264</v>
      </c>
      <c r="E23" s="32" t="s">
        <v>74</v>
      </c>
      <c r="F23" s="27" t="s">
        <v>90</v>
      </c>
      <c r="G23" s="15" t="s">
        <v>70</v>
      </c>
      <c r="H23" s="14">
        <v>8.5399999999999991</v>
      </c>
      <c r="I23" s="33">
        <v>0.25</v>
      </c>
      <c r="J23" s="16">
        <f t="shared" si="0"/>
        <v>2.1349999999999998</v>
      </c>
      <c r="K23" s="16">
        <f t="shared" si="1"/>
        <v>10.674999999999999</v>
      </c>
      <c r="L23" s="16">
        <f t="shared" si="2"/>
        <v>2254.56</v>
      </c>
      <c r="M23" s="16">
        <f t="shared" si="3"/>
        <v>563.64</v>
      </c>
      <c r="N23" s="16">
        <f t="shared" si="4"/>
        <v>2818.2</v>
      </c>
    </row>
    <row r="24" spans="1:14" s="26" customFormat="1" ht="30" customHeight="1" x14ac:dyDescent="0.3">
      <c r="A24" s="27">
        <v>14</v>
      </c>
      <c r="B24" s="17" t="s">
        <v>37</v>
      </c>
      <c r="C24" s="14" t="s">
        <v>26</v>
      </c>
      <c r="D24" s="15">
        <v>264</v>
      </c>
      <c r="E24" s="32" t="s">
        <v>74</v>
      </c>
      <c r="F24" s="15" t="s">
        <v>91</v>
      </c>
      <c r="G24" s="15" t="s">
        <v>70</v>
      </c>
      <c r="H24" s="14">
        <v>6.91</v>
      </c>
      <c r="I24" s="33">
        <v>0.25</v>
      </c>
      <c r="J24" s="16">
        <f t="shared" si="0"/>
        <v>1.7275</v>
      </c>
      <c r="K24" s="16">
        <f t="shared" si="1"/>
        <v>8.6374999999999993</v>
      </c>
      <c r="L24" s="16">
        <f t="shared" si="2"/>
        <v>1824.24</v>
      </c>
      <c r="M24" s="16">
        <f t="shared" si="3"/>
        <v>456.06</v>
      </c>
      <c r="N24" s="16">
        <f t="shared" si="4"/>
        <v>2280.3000000000002</v>
      </c>
    </row>
    <row r="25" spans="1:14" s="26" customFormat="1" ht="30" customHeight="1" x14ac:dyDescent="0.3">
      <c r="A25" s="27">
        <v>15</v>
      </c>
      <c r="B25" s="17" t="s">
        <v>38</v>
      </c>
      <c r="C25" s="14" t="s">
        <v>26</v>
      </c>
      <c r="D25" s="15">
        <v>144</v>
      </c>
      <c r="E25" s="32" t="s">
        <v>74</v>
      </c>
      <c r="F25" s="15" t="s">
        <v>92</v>
      </c>
      <c r="G25" s="15" t="s">
        <v>70</v>
      </c>
      <c r="H25" s="14">
        <v>11.3</v>
      </c>
      <c r="I25" s="33">
        <v>0.25</v>
      </c>
      <c r="J25" s="16">
        <f t="shared" si="0"/>
        <v>2.8250000000000002</v>
      </c>
      <c r="K25" s="16">
        <f t="shared" si="1"/>
        <v>14.125</v>
      </c>
      <c r="L25" s="16">
        <f t="shared" si="2"/>
        <v>1627.2</v>
      </c>
      <c r="M25" s="16">
        <f t="shared" si="3"/>
        <v>406.8</v>
      </c>
      <c r="N25" s="16">
        <f t="shared" si="4"/>
        <v>2034</v>
      </c>
    </row>
    <row r="26" spans="1:14" s="26" customFormat="1" ht="30" customHeight="1" x14ac:dyDescent="0.3">
      <c r="A26" s="27">
        <v>16</v>
      </c>
      <c r="B26" s="28" t="s">
        <v>39</v>
      </c>
      <c r="C26" s="24" t="s">
        <v>26</v>
      </c>
      <c r="D26" s="15">
        <v>2016</v>
      </c>
      <c r="E26" s="32" t="s">
        <v>76</v>
      </c>
      <c r="F26" s="15" t="s">
        <v>93</v>
      </c>
      <c r="G26" s="15" t="s">
        <v>71</v>
      </c>
      <c r="H26" s="14">
        <v>3.58</v>
      </c>
      <c r="I26" s="33">
        <v>0.25</v>
      </c>
      <c r="J26" s="16">
        <f t="shared" si="0"/>
        <v>0.89500000000000002</v>
      </c>
      <c r="K26" s="16">
        <f t="shared" si="1"/>
        <v>4.4749999999999996</v>
      </c>
      <c r="L26" s="16">
        <f t="shared" si="2"/>
        <v>7217.28</v>
      </c>
      <c r="M26" s="16">
        <f t="shared" si="3"/>
        <v>1804.32</v>
      </c>
      <c r="N26" s="16">
        <f t="shared" si="4"/>
        <v>9021.6</v>
      </c>
    </row>
    <row r="27" spans="1:14" s="26" customFormat="1" ht="30" customHeight="1" x14ac:dyDescent="0.3">
      <c r="A27" s="27">
        <v>17</v>
      </c>
      <c r="B27" s="28" t="s">
        <v>40</v>
      </c>
      <c r="C27" s="24" t="s">
        <v>26</v>
      </c>
      <c r="D27" s="15">
        <v>1632</v>
      </c>
      <c r="E27" s="32" t="s">
        <v>76</v>
      </c>
      <c r="F27" s="15" t="s">
        <v>93</v>
      </c>
      <c r="G27" s="15" t="s">
        <v>71</v>
      </c>
      <c r="H27" s="14">
        <v>3.58</v>
      </c>
      <c r="I27" s="33">
        <v>0.25</v>
      </c>
      <c r="J27" s="16">
        <f t="shared" si="0"/>
        <v>0.89500000000000002</v>
      </c>
      <c r="K27" s="16">
        <f t="shared" si="1"/>
        <v>4.4749999999999996</v>
      </c>
      <c r="L27" s="16">
        <f t="shared" si="2"/>
        <v>5842.56</v>
      </c>
      <c r="M27" s="16">
        <f t="shared" si="3"/>
        <v>1460.64</v>
      </c>
      <c r="N27" s="16">
        <f t="shared" si="4"/>
        <v>7303.2000000000007</v>
      </c>
    </row>
    <row r="28" spans="1:14" s="26" customFormat="1" ht="30" customHeight="1" x14ac:dyDescent="0.3">
      <c r="A28" s="27">
        <v>18</v>
      </c>
      <c r="B28" s="28" t="s">
        <v>41</v>
      </c>
      <c r="C28" s="24" t="s">
        <v>26</v>
      </c>
      <c r="D28" s="15">
        <v>2816</v>
      </c>
      <c r="E28" s="32" t="s">
        <v>77</v>
      </c>
      <c r="F28" s="15" t="s">
        <v>94</v>
      </c>
      <c r="G28" s="15" t="s">
        <v>71</v>
      </c>
      <c r="H28" s="14">
        <v>2.79</v>
      </c>
      <c r="I28" s="33">
        <v>0.25</v>
      </c>
      <c r="J28" s="16">
        <f t="shared" si="0"/>
        <v>0.69750000000000001</v>
      </c>
      <c r="K28" s="16">
        <f t="shared" si="1"/>
        <v>3.4874999999999998</v>
      </c>
      <c r="L28" s="16">
        <f t="shared" si="2"/>
        <v>7856.64</v>
      </c>
      <c r="M28" s="16">
        <f t="shared" si="3"/>
        <v>1964.16</v>
      </c>
      <c r="N28" s="16">
        <f t="shared" si="4"/>
        <v>9820.8000000000011</v>
      </c>
    </row>
    <row r="29" spans="1:14" s="26" customFormat="1" ht="30" customHeight="1" x14ac:dyDescent="0.3">
      <c r="A29" s="27">
        <v>19</v>
      </c>
      <c r="B29" s="28" t="s">
        <v>42</v>
      </c>
      <c r="C29" s="24" t="s">
        <v>26</v>
      </c>
      <c r="D29" s="15">
        <v>2304</v>
      </c>
      <c r="E29" s="32" t="s">
        <v>77</v>
      </c>
      <c r="F29" s="15" t="s">
        <v>94</v>
      </c>
      <c r="G29" s="15" t="s">
        <v>71</v>
      </c>
      <c r="H29" s="14">
        <v>2.79</v>
      </c>
      <c r="I29" s="33">
        <v>0.25</v>
      </c>
      <c r="J29" s="16">
        <f t="shared" si="0"/>
        <v>0.69750000000000001</v>
      </c>
      <c r="K29" s="16">
        <f t="shared" si="1"/>
        <v>3.4874999999999998</v>
      </c>
      <c r="L29" s="16">
        <f t="shared" si="2"/>
        <v>6428.16</v>
      </c>
      <c r="M29" s="16">
        <f t="shared" si="3"/>
        <v>1607.04</v>
      </c>
      <c r="N29" s="16">
        <f t="shared" si="4"/>
        <v>8035.2</v>
      </c>
    </row>
    <row r="30" spans="1:14" s="26" customFormat="1" ht="30" customHeight="1" x14ac:dyDescent="0.3">
      <c r="A30" s="27">
        <v>20</v>
      </c>
      <c r="B30" s="28" t="s">
        <v>43</v>
      </c>
      <c r="C30" s="24" t="s">
        <v>26</v>
      </c>
      <c r="D30" s="15">
        <v>2816</v>
      </c>
      <c r="E30" s="32" t="s">
        <v>77</v>
      </c>
      <c r="F30" s="15" t="s">
        <v>94</v>
      </c>
      <c r="G30" s="15" t="s">
        <v>71</v>
      </c>
      <c r="H30" s="14">
        <v>2.79</v>
      </c>
      <c r="I30" s="33">
        <v>0.25</v>
      </c>
      <c r="J30" s="16">
        <f t="shared" si="0"/>
        <v>0.69750000000000001</v>
      </c>
      <c r="K30" s="16">
        <f t="shared" si="1"/>
        <v>3.4874999999999998</v>
      </c>
      <c r="L30" s="16">
        <f t="shared" si="2"/>
        <v>7856.64</v>
      </c>
      <c r="M30" s="16">
        <f t="shared" si="3"/>
        <v>1964.16</v>
      </c>
      <c r="N30" s="16">
        <f t="shared" si="4"/>
        <v>9820.8000000000011</v>
      </c>
    </row>
    <row r="31" spans="1:14" s="26" customFormat="1" ht="30" customHeight="1" x14ac:dyDescent="0.3">
      <c r="A31" s="27">
        <v>21</v>
      </c>
      <c r="B31" s="28" t="s">
        <v>44</v>
      </c>
      <c r="C31" s="24" t="s">
        <v>26</v>
      </c>
      <c r="D31" s="15">
        <v>2304</v>
      </c>
      <c r="E31" s="32" t="s">
        <v>77</v>
      </c>
      <c r="F31" s="15" t="s">
        <v>94</v>
      </c>
      <c r="G31" s="15" t="s">
        <v>71</v>
      </c>
      <c r="H31" s="14">
        <v>2.79</v>
      </c>
      <c r="I31" s="33">
        <v>0.25</v>
      </c>
      <c r="J31" s="16">
        <f t="shared" si="0"/>
        <v>0.69750000000000001</v>
      </c>
      <c r="K31" s="16">
        <f t="shared" si="1"/>
        <v>3.4874999999999998</v>
      </c>
      <c r="L31" s="16">
        <f t="shared" si="2"/>
        <v>6428.16</v>
      </c>
      <c r="M31" s="16">
        <f t="shared" si="3"/>
        <v>1607.04</v>
      </c>
      <c r="N31" s="16">
        <f t="shared" si="4"/>
        <v>8035.2</v>
      </c>
    </row>
    <row r="32" spans="1:14" s="26" customFormat="1" ht="30" customHeight="1" x14ac:dyDescent="0.3">
      <c r="A32" s="27">
        <v>22</v>
      </c>
      <c r="B32" s="28" t="s">
        <v>45</v>
      </c>
      <c r="C32" s="24" t="s">
        <v>26</v>
      </c>
      <c r="D32" s="15">
        <v>2796</v>
      </c>
      <c r="E32" s="32" t="s">
        <v>77</v>
      </c>
      <c r="F32" s="15" t="s">
        <v>95</v>
      </c>
      <c r="G32" s="15" t="s">
        <v>71</v>
      </c>
      <c r="H32" s="14">
        <v>2.92</v>
      </c>
      <c r="I32" s="33">
        <v>0.25</v>
      </c>
      <c r="J32" s="16">
        <f t="shared" si="0"/>
        <v>0.73</v>
      </c>
      <c r="K32" s="16">
        <f t="shared" si="1"/>
        <v>3.65</v>
      </c>
      <c r="L32" s="16">
        <f t="shared" si="2"/>
        <v>8164.32</v>
      </c>
      <c r="M32" s="16">
        <f t="shared" si="3"/>
        <v>2041.08</v>
      </c>
      <c r="N32" s="16">
        <f t="shared" si="4"/>
        <v>10205.4</v>
      </c>
    </row>
    <row r="33" spans="1:14" s="26" customFormat="1" ht="30" customHeight="1" x14ac:dyDescent="0.3">
      <c r="A33" s="27">
        <v>23</v>
      </c>
      <c r="B33" s="28" t="s">
        <v>46</v>
      </c>
      <c r="C33" s="24" t="s">
        <v>26</v>
      </c>
      <c r="D33" s="15">
        <v>2304</v>
      </c>
      <c r="E33" s="32" t="s">
        <v>77</v>
      </c>
      <c r="F33" s="15" t="s">
        <v>95</v>
      </c>
      <c r="G33" s="15" t="s">
        <v>71</v>
      </c>
      <c r="H33" s="14">
        <v>2.92</v>
      </c>
      <c r="I33" s="33">
        <v>0.25</v>
      </c>
      <c r="J33" s="16">
        <f t="shared" si="0"/>
        <v>0.73</v>
      </c>
      <c r="K33" s="16">
        <f t="shared" si="1"/>
        <v>3.65</v>
      </c>
      <c r="L33" s="16">
        <f t="shared" si="2"/>
        <v>6727.68</v>
      </c>
      <c r="M33" s="16">
        <f t="shared" si="3"/>
        <v>1681.92</v>
      </c>
      <c r="N33" s="16">
        <f t="shared" si="4"/>
        <v>8409.6</v>
      </c>
    </row>
    <row r="34" spans="1:14" s="26" customFormat="1" ht="30" customHeight="1" x14ac:dyDescent="0.3">
      <c r="A34" s="27">
        <v>24</v>
      </c>
      <c r="B34" s="28" t="s">
        <v>47</v>
      </c>
      <c r="C34" s="24" t="s">
        <v>26</v>
      </c>
      <c r="D34" s="15">
        <v>3276</v>
      </c>
      <c r="E34" s="32" t="s">
        <v>77</v>
      </c>
      <c r="F34" s="15" t="s">
        <v>96</v>
      </c>
      <c r="G34" s="15" t="s">
        <v>71</v>
      </c>
      <c r="H34" s="14">
        <v>2.41</v>
      </c>
      <c r="I34" s="33">
        <v>0.25</v>
      </c>
      <c r="J34" s="16">
        <f t="shared" si="0"/>
        <v>0.60250000000000004</v>
      </c>
      <c r="K34" s="16">
        <f t="shared" si="1"/>
        <v>3.0125000000000002</v>
      </c>
      <c r="L34" s="16">
        <f t="shared" si="2"/>
        <v>7895.1600000000008</v>
      </c>
      <c r="M34" s="16">
        <f t="shared" si="3"/>
        <v>1973.7900000000002</v>
      </c>
      <c r="N34" s="16">
        <f t="shared" si="4"/>
        <v>9868.9500000000007</v>
      </c>
    </row>
    <row r="35" spans="1:14" s="26" customFormat="1" ht="30" customHeight="1" x14ac:dyDescent="0.3">
      <c r="A35" s="27">
        <v>25</v>
      </c>
      <c r="B35" s="28" t="s">
        <v>48</v>
      </c>
      <c r="C35" s="24" t="s">
        <v>26</v>
      </c>
      <c r="D35" s="15">
        <v>2784</v>
      </c>
      <c r="E35" s="32" t="s">
        <v>77</v>
      </c>
      <c r="F35" s="15" t="s">
        <v>97</v>
      </c>
      <c r="G35" s="15" t="s">
        <v>71</v>
      </c>
      <c r="H35" s="14">
        <v>2.12</v>
      </c>
      <c r="I35" s="33">
        <v>0.25</v>
      </c>
      <c r="J35" s="16">
        <f t="shared" si="0"/>
        <v>0.53</v>
      </c>
      <c r="K35" s="16">
        <f t="shared" si="1"/>
        <v>2.6500000000000004</v>
      </c>
      <c r="L35" s="16">
        <f t="shared" si="2"/>
        <v>5902.08</v>
      </c>
      <c r="M35" s="16">
        <f t="shared" si="3"/>
        <v>1475.52</v>
      </c>
      <c r="N35" s="16">
        <f t="shared" si="4"/>
        <v>7377.6</v>
      </c>
    </row>
    <row r="36" spans="1:14" s="26" customFormat="1" ht="30" customHeight="1" x14ac:dyDescent="0.3">
      <c r="A36" s="27">
        <v>26</v>
      </c>
      <c r="B36" s="28" t="s">
        <v>49</v>
      </c>
      <c r="C36" s="24" t="s">
        <v>26</v>
      </c>
      <c r="D36" s="15">
        <v>2304</v>
      </c>
      <c r="E36" s="32" t="s">
        <v>77</v>
      </c>
      <c r="F36" s="15" t="s">
        <v>97</v>
      </c>
      <c r="G36" s="15" t="s">
        <v>71</v>
      </c>
      <c r="H36" s="14">
        <v>2.12</v>
      </c>
      <c r="I36" s="33">
        <v>0.25</v>
      </c>
      <c r="J36" s="16">
        <f t="shared" si="0"/>
        <v>0.53</v>
      </c>
      <c r="K36" s="16">
        <f t="shared" si="1"/>
        <v>2.6500000000000004</v>
      </c>
      <c r="L36" s="16">
        <f t="shared" si="2"/>
        <v>4884.4800000000005</v>
      </c>
      <c r="M36" s="16">
        <f t="shared" si="3"/>
        <v>1221.1200000000001</v>
      </c>
      <c r="N36" s="16">
        <f t="shared" si="4"/>
        <v>6105.6</v>
      </c>
    </row>
    <row r="37" spans="1:14" s="26" customFormat="1" ht="30" customHeight="1" x14ac:dyDescent="0.3">
      <c r="A37" s="27">
        <v>27</v>
      </c>
      <c r="B37" s="28" t="s">
        <v>50</v>
      </c>
      <c r="C37" s="24" t="s">
        <v>26</v>
      </c>
      <c r="D37" s="15">
        <v>2976</v>
      </c>
      <c r="E37" s="32" t="s">
        <v>77</v>
      </c>
      <c r="F37" s="15" t="s">
        <v>97</v>
      </c>
      <c r="G37" s="15" t="s">
        <v>71</v>
      </c>
      <c r="H37" s="14">
        <v>2.12</v>
      </c>
      <c r="I37" s="33">
        <v>0.25</v>
      </c>
      <c r="J37" s="16">
        <f t="shared" si="0"/>
        <v>0.53</v>
      </c>
      <c r="K37" s="16">
        <f t="shared" si="1"/>
        <v>2.6500000000000004</v>
      </c>
      <c r="L37" s="16">
        <f t="shared" si="2"/>
        <v>6309.12</v>
      </c>
      <c r="M37" s="16">
        <f t="shared" si="3"/>
        <v>1577.28</v>
      </c>
      <c r="N37" s="16">
        <f t="shared" si="4"/>
        <v>7886.4</v>
      </c>
    </row>
    <row r="38" spans="1:14" s="26" customFormat="1" ht="30" customHeight="1" x14ac:dyDescent="0.3">
      <c r="A38" s="27">
        <v>28</v>
      </c>
      <c r="B38" s="28" t="s">
        <v>51</v>
      </c>
      <c r="C38" s="24" t="s">
        <v>26</v>
      </c>
      <c r="D38" s="15">
        <v>480</v>
      </c>
      <c r="E38" s="32" t="s">
        <v>74</v>
      </c>
      <c r="F38" s="15" t="s">
        <v>98</v>
      </c>
      <c r="G38" s="15" t="s">
        <v>70</v>
      </c>
      <c r="H38" s="14">
        <v>6.47</v>
      </c>
      <c r="I38" s="33">
        <v>0.25</v>
      </c>
      <c r="J38" s="16">
        <f t="shared" si="0"/>
        <v>1.6174999999999999</v>
      </c>
      <c r="K38" s="16">
        <f t="shared" si="1"/>
        <v>8.0875000000000004</v>
      </c>
      <c r="L38" s="16">
        <f t="shared" si="2"/>
        <v>3105.6</v>
      </c>
      <c r="M38" s="16">
        <f t="shared" si="3"/>
        <v>776.4</v>
      </c>
      <c r="N38" s="16">
        <f t="shared" si="4"/>
        <v>3882</v>
      </c>
    </row>
    <row r="39" spans="1:14" s="26" customFormat="1" ht="30" customHeight="1" x14ac:dyDescent="0.3">
      <c r="A39" s="27">
        <v>29</v>
      </c>
      <c r="B39" s="28" t="s">
        <v>52</v>
      </c>
      <c r="C39" s="24" t="s">
        <v>26</v>
      </c>
      <c r="D39" s="15">
        <v>480</v>
      </c>
      <c r="E39" s="32" t="s">
        <v>74</v>
      </c>
      <c r="F39" s="15" t="s">
        <v>99</v>
      </c>
      <c r="G39" s="15" t="s">
        <v>70</v>
      </c>
      <c r="H39" s="14">
        <v>6.96</v>
      </c>
      <c r="I39" s="33">
        <v>0.25</v>
      </c>
      <c r="J39" s="16">
        <f t="shared" si="0"/>
        <v>1.74</v>
      </c>
      <c r="K39" s="16">
        <f t="shared" si="1"/>
        <v>8.6999999999999993</v>
      </c>
      <c r="L39" s="16">
        <f t="shared" si="2"/>
        <v>3340.8</v>
      </c>
      <c r="M39" s="16">
        <f t="shared" si="3"/>
        <v>835.2</v>
      </c>
      <c r="N39" s="16">
        <f t="shared" si="4"/>
        <v>4176</v>
      </c>
    </row>
    <row r="40" spans="1:14" s="26" customFormat="1" ht="30" customHeight="1" x14ac:dyDescent="0.3">
      <c r="A40" s="27">
        <v>30</v>
      </c>
      <c r="B40" s="28" t="s">
        <v>53</v>
      </c>
      <c r="C40" s="24" t="s">
        <v>26</v>
      </c>
      <c r="D40" s="15">
        <v>2784</v>
      </c>
      <c r="E40" s="32" t="s">
        <v>78</v>
      </c>
      <c r="F40" s="15" t="s">
        <v>100</v>
      </c>
      <c r="G40" s="15" t="s">
        <v>71</v>
      </c>
      <c r="H40" s="14">
        <v>1.51</v>
      </c>
      <c r="I40" s="33">
        <v>0.25</v>
      </c>
      <c r="J40" s="16">
        <f t="shared" si="0"/>
        <v>0.3775</v>
      </c>
      <c r="K40" s="16">
        <f t="shared" si="1"/>
        <v>1.8875</v>
      </c>
      <c r="L40" s="16">
        <f t="shared" si="2"/>
        <v>4203.84</v>
      </c>
      <c r="M40" s="16">
        <f t="shared" si="3"/>
        <v>1050.96</v>
      </c>
      <c r="N40" s="16">
        <f t="shared" si="4"/>
        <v>5254.8</v>
      </c>
    </row>
    <row r="41" spans="1:14" s="26" customFormat="1" ht="30" customHeight="1" x14ac:dyDescent="0.3">
      <c r="A41" s="27">
        <v>31</v>
      </c>
      <c r="B41" s="28" t="s">
        <v>54</v>
      </c>
      <c r="C41" s="24" t="s">
        <v>26</v>
      </c>
      <c r="D41" s="15">
        <v>5856</v>
      </c>
      <c r="E41" s="32" t="s">
        <v>77</v>
      </c>
      <c r="F41" s="15" t="s">
        <v>102</v>
      </c>
      <c r="G41" s="15" t="s">
        <v>71</v>
      </c>
      <c r="H41" s="14">
        <v>2.2599999999999998</v>
      </c>
      <c r="I41" s="33">
        <v>0.25</v>
      </c>
      <c r="J41" s="16">
        <f t="shared" si="0"/>
        <v>0.56499999999999995</v>
      </c>
      <c r="K41" s="16">
        <f t="shared" si="1"/>
        <v>2.8249999999999997</v>
      </c>
      <c r="L41" s="16">
        <f t="shared" si="2"/>
        <v>13234.56</v>
      </c>
      <c r="M41" s="16">
        <f t="shared" si="3"/>
        <v>3308.64</v>
      </c>
      <c r="N41" s="16">
        <f t="shared" si="4"/>
        <v>16543.2</v>
      </c>
    </row>
    <row r="42" spans="1:14" s="26" customFormat="1" ht="30" customHeight="1" x14ac:dyDescent="0.3">
      <c r="A42" s="27">
        <v>32</v>
      </c>
      <c r="B42" s="28" t="s">
        <v>55</v>
      </c>
      <c r="C42" s="24" t="s">
        <v>26</v>
      </c>
      <c r="D42" s="15">
        <v>5960</v>
      </c>
      <c r="E42" s="32" t="s">
        <v>77</v>
      </c>
      <c r="F42" s="15" t="s">
        <v>101</v>
      </c>
      <c r="G42" s="15" t="s">
        <v>71</v>
      </c>
      <c r="H42" s="14">
        <v>2.2599999999999998</v>
      </c>
      <c r="I42" s="33">
        <v>0.25</v>
      </c>
      <c r="J42" s="16">
        <f t="shared" si="0"/>
        <v>0.56499999999999995</v>
      </c>
      <c r="K42" s="16">
        <f t="shared" si="1"/>
        <v>2.8249999999999997</v>
      </c>
      <c r="L42" s="16">
        <f t="shared" si="2"/>
        <v>13469.599999999999</v>
      </c>
      <c r="M42" s="16">
        <f t="shared" si="3"/>
        <v>3367.3999999999996</v>
      </c>
      <c r="N42" s="16">
        <f t="shared" si="4"/>
        <v>16837</v>
      </c>
    </row>
    <row r="43" spans="1:14" s="26" customFormat="1" ht="30" customHeight="1" x14ac:dyDescent="0.3">
      <c r="A43" s="27">
        <v>33</v>
      </c>
      <c r="B43" s="28" t="s">
        <v>56</v>
      </c>
      <c r="C43" s="24" t="s">
        <v>26</v>
      </c>
      <c r="D43" s="15">
        <v>4416</v>
      </c>
      <c r="E43" s="32" t="s">
        <v>77</v>
      </c>
      <c r="F43" s="15" t="s">
        <v>101</v>
      </c>
      <c r="G43" s="15" t="s">
        <v>71</v>
      </c>
      <c r="H43" s="14">
        <v>2.2599999999999998</v>
      </c>
      <c r="I43" s="33">
        <v>0.25</v>
      </c>
      <c r="J43" s="16">
        <f t="shared" si="0"/>
        <v>0.56499999999999995</v>
      </c>
      <c r="K43" s="16">
        <f t="shared" si="1"/>
        <v>2.8249999999999997</v>
      </c>
      <c r="L43" s="16">
        <f t="shared" si="2"/>
        <v>9980.16</v>
      </c>
      <c r="M43" s="16">
        <f t="shared" si="3"/>
        <v>2495.04</v>
      </c>
      <c r="N43" s="16">
        <f t="shared" si="4"/>
        <v>12475.2</v>
      </c>
    </row>
    <row r="44" spans="1:14" s="26" customFormat="1" ht="30" customHeight="1" x14ac:dyDescent="0.3">
      <c r="A44" s="27">
        <v>34</v>
      </c>
      <c r="B44" s="28" t="s">
        <v>57</v>
      </c>
      <c r="C44" s="24" t="s">
        <v>26</v>
      </c>
      <c r="D44" s="15">
        <v>5864</v>
      </c>
      <c r="E44" s="32" t="s">
        <v>77</v>
      </c>
      <c r="F44" s="15" t="s">
        <v>101</v>
      </c>
      <c r="G44" s="15" t="s">
        <v>71</v>
      </c>
      <c r="H44" s="14">
        <v>2.2599999999999998</v>
      </c>
      <c r="I44" s="33">
        <v>0.25</v>
      </c>
      <c r="J44" s="16">
        <f t="shared" si="0"/>
        <v>0.56499999999999995</v>
      </c>
      <c r="K44" s="16">
        <f t="shared" si="1"/>
        <v>2.8249999999999997</v>
      </c>
      <c r="L44" s="16">
        <f t="shared" si="2"/>
        <v>13252.64</v>
      </c>
      <c r="M44" s="16">
        <f t="shared" si="3"/>
        <v>3313.16</v>
      </c>
      <c r="N44" s="16">
        <f t="shared" si="4"/>
        <v>16565.8</v>
      </c>
    </row>
    <row r="45" spans="1:14" s="26" customFormat="1" ht="30" customHeight="1" x14ac:dyDescent="0.3">
      <c r="A45" s="27">
        <v>35</v>
      </c>
      <c r="B45" s="28" t="s">
        <v>58</v>
      </c>
      <c r="C45" s="24" t="s">
        <v>26</v>
      </c>
      <c r="D45" s="15">
        <v>1536</v>
      </c>
      <c r="E45" s="32" t="s">
        <v>77</v>
      </c>
      <c r="F45" s="15" t="s">
        <v>103</v>
      </c>
      <c r="G45" s="15" t="s">
        <v>71</v>
      </c>
      <c r="H45" s="14">
        <v>1.96</v>
      </c>
      <c r="I45" s="33">
        <v>0.25</v>
      </c>
      <c r="J45" s="16">
        <f t="shared" si="0"/>
        <v>0.49</v>
      </c>
      <c r="K45" s="16">
        <f t="shared" si="1"/>
        <v>2.4500000000000002</v>
      </c>
      <c r="L45" s="16">
        <f t="shared" si="2"/>
        <v>3010.56</v>
      </c>
      <c r="M45" s="16">
        <f t="shared" si="3"/>
        <v>752.64</v>
      </c>
      <c r="N45" s="16">
        <f t="shared" si="4"/>
        <v>3763.2</v>
      </c>
    </row>
    <row r="46" spans="1:14" s="26" customFormat="1" ht="30" customHeight="1" x14ac:dyDescent="0.3">
      <c r="A46" s="27">
        <v>36</v>
      </c>
      <c r="B46" s="28" t="s">
        <v>59</v>
      </c>
      <c r="C46" s="24" t="s">
        <v>26</v>
      </c>
      <c r="D46" s="15">
        <v>1536</v>
      </c>
      <c r="E46" s="32" t="s">
        <v>77</v>
      </c>
      <c r="F46" s="15" t="s">
        <v>104</v>
      </c>
      <c r="G46" s="15" t="s">
        <v>71</v>
      </c>
      <c r="H46" s="14">
        <v>2.2599999999999998</v>
      </c>
      <c r="I46" s="33">
        <v>0.25</v>
      </c>
      <c r="J46" s="16">
        <f t="shared" si="0"/>
        <v>0.56499999999999995</v>
      </c>
      <c r="K46" s="16">
        <f t="shared" si="1"/>
        <v>2.8249999999999997</v>
      </c>
      <c r="L46" s="16">
        <f t="shared" si="2"/>
        <v>3471.3599999999997</v>
      </c>
      <c r="M46" s="16">
        <f t="shared" si="3"/>
        <v>867.83999999999992</v>
      </c>
      <c r="N46" s="16">
        <f t="shared" si="4"/>
        <v>4339.2</v>
      </c>
    </row>
    <row r="47" spans="1:14" s="26" customFormat="1" ht="30" customHeight="1" x14ac:dyDescent="0.3">
      <c r="A47" s="27">
        <v>37</v>
      </c>
      <c r="B47" s="28" t="s">
        <v>60</v>
      </c>
      <c r="C47" s="24" t="s">
        <v>26</v>
      </c>
      <c r="D47" s="15">
        <v>1536</v>
      </c>
      <c r="E47" s="32" t="s">
        <v>77</v>
      </c>
      <c r="F47" s="15" t="s">
        <v>105</v>
      </c>
      <c r="G47" s="15" t="s">
        <v>71</v>
      </c>
      <c r="H47" s="14">
        <v>2.39</v>
      </c>
      <c r="I47" s="33">
        <v>0.25</v>
      </c>
      <c r="J47" s="16">
        <f t="shared" si="0"/>
        <v>0.59750000000000003</v>
      </c>
      <c r="K47" s="16">
        <f t="shared" si="1"/>
        <v>2.9875000000000003</v>
      </c>
      <c r="L47" s="16">
        <f t="shared" si="2"/>
        <v>3671.04</v>
      </c>
      <c r="M47" s="16">
        <f t="shared" si="3"/>
        <v>917.76</v>
      </c>
      <c r="N47" s="16">
        <f t="shared" si="4"/>
        <v>4588.8</v>
      </c>
    </row>
    <row r="48" spans="1:14" s="26" customFormat="1" ht="30" customHeight="1" x14ac:dyDescent="0.3">
      <c r="A48" s="27">
        <v>38</v>
      </c>
      <c r="B48" s="28" t="s">
        <v>61</v>
      </c>
      <c r="C48" s="14" t="s">
        <v>26</v>
      </c>
      <c r="D48" s="15">
        <v>480</v>
      </c>
      <c r="E48" s="32" t="s">
        <v>74</v>
      </c>
      <c r="F48" s="15" t="s">
        <v>106</v>
      </c>
      <c r="G48" s="15" t="s">
        <v>70</v>
      </c>
      <c r="H48" s="14">
        <v>9.17</v>
      </c>
      <c r="I48" s="33">
        <v>0.25</v>
      </c>
      <c r="J48" s="16">
        <f t="shared" si="0"/>
        <v>2.2925</v>
      </c>
      <c r="K48" s="16">
        <f t="shared" si="1"/>
        <v>11.4625</v>
      </c>
      <c r="L48" s="16">
        <f t="shared" si="2"/>
        <v>4401.6000000000004</v>
      </c>
      <c r="M48" s="16">
        <f t="shared" si="3"/>
        <v>1100.4000000000001</v>
      </c>
      <c r="N48" s="16">
        <f t="shared" si="4"/>
        <v>5502</v>
      </c>
    </row>
    <row r="49" spans="1:14" s="26" customFormat="1" ht="30" customHeight="1" x14ac:dyDescent="0.3">
      <c r="A49" s="27">
        <v>39</v>
      </c>
      <c r="B49" s="28" t="s">
        <v>62</v>
      </c>
      <c r="C49" s="14" t="s">
        <v>26</v>
      </c>
      <c r="D49" s="15">
        <v>480</v>
      </c>
      <c r="E49" s="32" t="s">
        <v>74</v>
      </c>
      <c r="F49" s="15" t="s">
        <v>108</v>
      </c>
      <c r="G49" s="15" t="s">
        <v>70</v>
      </c>
      <c r="H49" s="14">
        <v>8.27</v>
      </c>
      <c r="I49" s="33">
        <v>0.25</v>
      </c>
      <c r="J49" s="16">
        <f t="shared" si="0"/>
        <v>2.0674999999999999</v>
      </c>
      <c r="K49" s="16">
        <f t="shared" si="1"/>
        <v>10.337499999999999</v>
      </c>
      <c r="L49" s="16">
        <f t="shared" si="2"/>
        <v>3969.6</v>
      </c>
      <c r="M49" s="16">
        <f t="shared" si="3"/>
        <v>992.4</v>
      </c>
      <c r="N49" s="16">
        <f t="shared" si="4"/>
        <v>4962</v>
      </c>
    </row>
    <row r="50" spans="1:14" s="26" customFormat="1" ht="30" customHeight="1" x14ac:dyDescent="0.3">
      <c r="A50" s="27">
        <v>40</v>
      </c>
      <c r="B50" s="28" t="s">
        <v>63</v>
      </c>
      <c r="C50" s="14" t="s">
        <v>26</v>
      </c>
      <c r="D50" s="15">
        <v>480</v>
      </c>
      <c r="E50" s="32" t="s">
        <v>74</v>
      </c>
      <c r="F50" s="15" t="s">
        <v>107</v>
      </c>
      <c r="G50" s="15" t="s">
        <v>70</v>
      </c>
      <c r="H50" s="14">
        <v>8.27</v>
      </c>
      <c r="I50" s="33">
        <v>0.25</v>
      </c>
      <c r="J50" s="16">
        <f t="shared" si="0"/>
        <v>2.0674999999999999</v>
      </c>
      <c r="K50" s="16">
        <f t="shared" si="1"/>
        <v>10.337499999999999</v>
      </c>
      <c r="L50" s="16">
        <f t="shared" si="2"/>
        <v>3969.6</v>
      </c>
      <c r="M50" s="16">
        <f t="shared" si="3"/>
        <v>992.4</v>
      </c>
      <c r="N50" s="16">
        <f t="shared" si="4"/>
        <v>4962</v>
      </c>
    </row>
    <row r="51" spans="1:14" s="26" customFormat="1" ht="30" customHeight="1" x14ac:dyDescent="0.3">
      <c r="A51" s="27">
        <v>41</v>
      </c>
      <c r="B51" s="28" t="s">
        <v>64</v>
      </c>
      <c r="C51" s="14" t="s">
        <v>26</v>
      </c>
      <c r="D51" s="15">
        <v>480</v>
      </c>
      <c r="E51" s="32" t="s">
        <v>74</v>
      </c>
      <c r="F51" s="15" t="s">
        <v>110</v>
      </c>
      <c r="G51" s="15" t="s">
        <v>70</v>
      </c>
      <c r="H51" s="14">
        <v>6.96</v>
      </c>
      <c r="I51" s="33">
        <v>0.25</v>
      </c>
      <c r="J51" s="16">
        <f t="shared" si="0"/>
        <v>1.74</v>
      </c>
      <c r="K51" s="16">
        <f t="shared" si="1"/>
        <v>8.6999999999999993</v>
      </c>
      <c r="L51" s="16">
        <f t="shared" si="2"/>
        <v>3340.8</v>
      </c>
      <c r="M51" s="16">
        <f t="shared" si="3"/>
        <v>835.2</v>
      </c>
      <c r="N51" s="16">
        <f t="shared" si="4"/>
        <v>4176</v>
      </c>
    </row>
    <row r="52" spans="1:14" s="26" customFormat="1" ht="30" customHeight="1" x14ac:dyDescent="0.3">
      <c r="A52" s="27">
        <v>42</v>
      </c>
      <c r="B52" s="28" t="s">
        <v>65</v>
      </c>
      <c r="C52" s="14" t="s">
        <v>26</v>
      </c>
      <c r="D52" s="15">
        <v>480</v>
      </c>
      <c r="E52" s="32" t="s">
        <v>74</v>
      </c>
      <c r="F52" s="15" t="s">
        <v>109</v>
      </c>
      <c r="G52" s="15" t="s">
        <v>70</v>
      </c>
      <c r="H52" s="14">
        <v>6.47</v>
      </c>
      <c r="I52" s="33">
        <v>0.25</v>
      </c>
      <c r="J52" s="16">
        <f t="shared" si="0"/>
        <v>1.6174999999999999</v>
      </c>
      <c r="K52" s="16">
        <f t="shared" si="1"/>
        <v>8.0875000000000004</v>
      </c>
      <c r="L52" s="16">
        <f t="shared" si="2"/>
        <v>3105.6</v>
      </c>
      <c r="M52" s="16">
        <f t="shared" si="3"/>
        <v>776.4</v>
      </c>
      <c r="N52" s="16">
        <f t="shared" si="4"/>
        <v>3882</v>
      </c>
    </row>
    <row r="53" spans="1:14" ht="30" customHeight="1" x14ac:dyDescent="0.4">
      <c r="A53" s="18"/>
      <c r="B53" s="35" t="s">
        <v>66</v>
      </c>
      <c r="C53" s="36"/>
      <c r="D53" s="36"/>
      <c r="E53" s="36"/>
      <c r="F53" s="36"/>
      <c r="G53" s="36"/>
      <c r="H53" s="36"/>
      <c r="I53" s="36"/>
      <c r="J53" s="36"/>
      <c r="K53" s="36"/>
      <c r="L53" s="37"/>
      <c r="M53" s="38">
        <f>SUM(L11:L52)</f>
        <v>226468.6</v>
      </c>
      <c r="N53" s="39"/>
    </row>
    <row r="54" spans="1:14" ht="30" customHeight="1" x14ac:dyDescent="0.4">
      <c r="A54" s="18"/>
      <c r="B54" s="35" t="s">
        <v>67</v>
      </c>
      <c r="C54" s="36"/>
      <c r="D54" s="36"/>
      <c r="E54" s="36"/>
      <c r="F54" s="36"/>
      <c r="G54" s="36"/>
      <c r="H54" s="36"/>
      <c r="I54" s="36"/>
      <c r="J54" s="36"/>
      <c r="K54" s="36"/>
      <c r="L54" s="37"/>
      <c r="M54" s="38">
        <f>M53*1.25</f>
        <v>283085.75</v>
      </c>
      <c r="N54" s="39"/>
    </row>
  </sheetData>
  <protectedRanges>
    <protectedRange sqref="F9" name="Range1_2_2_1"/>
  </protectedRanges>
  <mergeCells count="5">
    <mergeCell ref="A6:N6"/>
    <mergeCell ref="B53:L53"/>
    <mergeCell ref="M53:N53"/>
    <mergeCell ref="B54:L54"/>
    <mergeCell ref="M54:N54"/>
  </mergeCells>
  <phoneticPr fontId="8" type="noConversion"/>
  <pageMargins left="0.70866141732283461" right="0.70866141732283461" top="0.74803149606299213" bottom="0.74803149606299213" header="0.31496062992125984" footer="0.31496062992125984"/>
  <pageSetup paperSize="9" scale="56" orientation="landscape" r:id="rId1"/>
  <colBreaks count="1" manualBreakCount="1">
    <brk id="14" min="1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 Grupa 40</vt:lpstr>
      <vt:lpstr>'TROŠKOVNIK Grupa 40'!Print_Area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Kristijana Kris</dc:creator>
  <cp:lastModifiedBy>Svacov Marina</cp:lastModifiedBy>
  <cp:lastPrinted>2023-10-02T12:49:48Z</cp:lastPrinted>
  <dcterms:created xsi:type="dcterms:W3CDTF">2023-06-27T19:04:26Z</dcterms:created>
  <dcterms:modified xsi:type="dcterms:W3CDTF">2023-10-02T12:52:53Z</dcterms:modified>
</cp:coreProperties>
</file>