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41 - Amplex/"/>
    </mc:Choice>
  </mc:AlternateContent>
  <xr:revisionPtr revIDLastSave="67" documentId="13_ncr:1_{5822038B-04FF-45E8-9E7D-1D071A45E540}" xr6:coauthVersionLast="47" xr6:coauthVersionMax="47" xr10:uidLastSave="{3B208A7F-5AC9-4271-B465-0CF43792B404}"/>
  <bookViews>
    <workbookView xWindow="705" yWindow="1590" windowWidth="12045" windowHeight="13815" xr2:uid="{1E2DD86E-762D-4251-9B6B-534482A93AED}"/>
  </bookViews>
  <sheets>
    <sheet name="TROŠKOVNIK Grupa 41" sheetId="1" r:id="rId1"/>
  </sheets>
  <definedNames>
    <definedName name="_xlnm.Print_Area" localSheetId="0">'TROŠKOVNIK Grupa 41'!$A$2:$N$21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L19" i="1"/>
  <c r="M19" i="1" s="1"/>
  <c r="J19" i="1"/>
  <c r="K19" i="1" s="1"/>
  <c r="L18" i="1"/>
  <c r="M18" i="1" s="1"/>
  <c r="N18" i="1" s="1"/>
  <c r="J18" i="1"/>
  <c r="K18" i="1" s="1"/>
  <c r="L17" i="1"/>
  <c r="J17" i="1"/>
  <c r="K17" i="1"/>
  <c r="L16" i="1"/>
  <c r="N16" i="1" s="1"/>
  <c r="M16" i="1"/>
  <c r="J16" i="1"/>
  <c r="K16" i="1" s="1"/>
  <c r="L15" i="1"/>
  <c r="M15" i="1" s="1"/>
  <c r="J15" i="1"/>
  <c r="K15" i="1"/>
  <c r="N14" i="1"/>
  <c r="M14" i="1"/>
  <c r="L14" i="1"/>
  <c r="K14" i="1"/>
  <c r="J14" i="1"/>
  <c r="N13" i="1"/>
  <c r="M13" i="1"/>
  <c r="L13" i="1"/>
  <c r="K13" i="1"/>
  <c r="J13" i="1"/>
  <c r="N12" i="1"/>
  <c r="N11" i="1"/>
  <c r="M12" i="1"/>
  <c r="L12" i="1"/>
  <c r="M11" i="1"/>
  <c r="L11" i="1"/>
  <c r="K12" i="1"/>
  <c r="K11" i="1"/>
  <c r="J12" i="1"/>
  <c r="J11" i="1"/>
  <c r="N19" i="1" l="1"/>
  <c r="M17" i="1"/>
  <c r="N17" i="1" s="1"/>
  <c r="N15" i="1"/>
</calcChain>
</file>

<file path=xl/sharedStrings.xml><?xml version="1.0" encoding="utf-8"?>
<sst xmlns="http://schemas.openxmlformats.org/spreadsheetml/2006/main" count="69" uniqueCount="52">
  <si>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</si>
  <si>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</si>
  <si>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</si>
  <si>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</si>
  <si>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</si>
  <si>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41. Reagensi, testovi i potrošni materijal za molekularnu dijagnostiku vezano uz Aparat amplex Genie II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</si>
  <si>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</si>
  <si>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</si>
  <si>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</si>
  <si>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</si>
  <si>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</si>
  <si>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</si>
  <si>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</si>
  <si>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</si>
  <si>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</si>
  <si>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</si>
  <si>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</si>
  <si>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</si>
  <si>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</si>
  <si>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</si>
  <si>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41. Reagensi, testovi i potrošni materijal za molekularnu dijagnostiku vezano uz Aparat amplex Genie II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</si>
  <si>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CSF direkt M  eazyplex; N. meningitidis, S. pneumoniae, S. agalactiae, L. monocytogenes, E. coli, H. influenzae</t>
  </si>
  <si>
    <t>test</t>
  </si>
  <si>
    <t>CSF direkt V  eazyplex; HSV-1, HSV-2, VZV</t>
  </si>
  <si>
    <t>SuperBug CRE eazyplex (KPC, NDM, OXA-48-like, OXA-181-like, VIM, CTX-M-1 grupa,CTX-M-9 grupa)</t>
  </si>
  <si>
    <t>Shiga toksin; Molekularna detekcija i razlikovanje  Shiga toksina (Verotoxin 1 i Verotoxin 2)</t>
  </si>
  <si>
    <t xml:space="preserve">CSF direkt 1.1. eazyplex (CSF direkt 1.1. eazyplex, 12t (E7630-1) </t>
  </si>
  <si>
    <t xml:space="preserve">C. difficile complete eazyplex; C. difficile complete eazyplex, 24 t (E7635) </t>
  </si>
  <si>
    <t>Eazyplex STD CT/NG, 24 t (E7642)</t>
  </si>
  <si>
    <t>eSWABS - STERILE KIT, 50pcs (E9480CE)</t>
  </si>
  <si>
    <t>kom</t>
  </si>
  <si>
    <t>UKUPNO ZA GRUPU PREDMETA NABAVE 41 BROJKAMA BEZ PDV-a:</t>
  </si>
  <si>
    <t>UKUPNO ZA GRUPU PREDMETA NABAVE 41 BROJKAMA S PDV-om:</t>
  </si>
  <si>
    <t>12=4*8</t>
  </si>
  <si>
    <t>14=12+13</t>
  </si>
  <si>
    <t>Eazyplex  EHEC complete (REF7655) Molekularna detekcija EHEC/STEC,EPEC, EIAC i EAEC</t>
  </si>
  <si>
    <t>Test</t>
  </si>
  <si>
    <t xml:space="preserve">Amplex Diagnostics - Njemačka </t>
  </si>
  <si>
    <t>E7634-1</t>
  </si>
  <si>
    <t>E7631-1</t>
  </si>
  <si>
    <t>E7600</t>
  </si>
  <si>
    <t>E7656</t>
  </si>
  <si>
    <t>E7630-1</t>
  </si>
  <si>
    <t>E7635</t>
  </si>
  <si>
    <t>E7642</t>
  </si>
  <si>
    <t>Copan Italia S.p.A. (Italija)</t>
  </si>
  <si>
    <t>480CE</t>
  </si>
  <si>
    <t>Amplex Diagnostics - Njemačka</t>
  </si>
  <si>
    <t>E7655</t>
  </si>
  <si>
    <t>12 testova</t>
  </si>
  <si>
    <t>24 testa</t>
  </si>
  <si>
    <t>50 komada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</si>
</sst>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21</xdr:row>
      <xdr:rowOff>0</xdr:rowOff>
    </xdr:from>
    <xdr:to>
      <xdr:col>1</xdr:col>
      <xdr:colOff>1409700</xdr:colOff>
      <xdr:row>21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E68D13-E161-48A6-9485-36101E62C512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781E1E3-92C4-492F-8177-7C29AAC5AAEB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0084D00-EDA8-4341-B72D-F687554AF425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7872913-CF4F-4FAC-B264-00D147B78FBC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8313DA4-AB0B-4D13-8A06-6C1A943F2CE7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9B6080C-2264-4934-A078-BA444F221856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3AA98E6-3BC4-4B0B-8C3F-3FF615CA9190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9A97D1-B360-41DC-8915-6605B11C70A0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F8972E7-B007-4862-ACF2-FFEF58A78F6C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EA73757-4869-4D6F-9F72-9E090010C4E7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C3201CF-031F-4569-9BDB-EFCFA36D41CA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A7CC78A-7844-4C6A-89FE-455B67EB9E40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7EA2C36-589C-4F59-B925-16F43C6E651E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FBB1F66-B467-4DFB-B0FB-C8EBBFFFBAB6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2912254-6F6B-442F-B5C8-A13FA23410FB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C0F7720-C519-47C8-A252-CD432AB50574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D493771-3192-4AAC-863E-A78CAF76A4B0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CA361D8-E8A1-4C42-952E-941AFCF9DBD4}"/>
            </a:ext>
          </a:extLst>
        </xdr:cNvPr>
        <xdr:cNvSpPr txBox="1">
          <a:spLocks noChangeArrowheads="1"/>
        </xdr:cNvSpPr>
      </xdr:nvSpPr>
      <xdr:spPr bwMode="auto">
        <a:xfrm>
          <a:off x="1914525" y="1311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BE49-931E-414C-A18D-3A33F10B1E46}">
  <sheetPr>
    <tabColor rgb="FF00B0F0"/>
  </sheetPr>
  <dimension ref="A2:N21"/>
  <sheetViews>
    <sheetView tabSelected="1" topLeftCell="F11" zoomScale="90" zoomScaleNormal="90" zoomScaleSheetLayoutView="50" workbookViewId="0">
      <selection activeCell="E11" sqref="E11:E19"/>
    </sheetView>
  </sheetViews>
  <sheetFormatPr defaultColWidth="9.140625" defaultRowHeight="21" x14ac:dyDescent="0.35"/>
  <cols>
    <col min="1" max="1" width="8.7109375" style="1" customWidth="1"/>
    <col min="2" max="2" width="70.7109375" style="19" customWidth="1"/>
    <col min="3" max="4" width="11.42578125" style="1" customWidth="1"/>
    <col min="5" max="5" width="23.5703125" style="1" customWidth="1"/>
    <col min="6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33</v>
      </c>
      <c r="M9" s="20">
        <v>13</v>
      </c>
      <c r="N9" s="20" t="s">
        <v>34</v>
      </c>
    </row>
    <row r="10" spans="1:14" ht="157.5" customHeight="1" x14ac:dyDescent="0.3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5" customFormat="1" ht="30" customHeight="1" x14ac:dyDescent="0.25">
      <c r="A11" s="24">
        <v>1</v>
      </c>
      <c r="B11" s="13" t="s">
        <v>21</v>
      </c>
      <c r="C11" s="14" t="s">
        <v>22</v>
      </c>
      <c r="D11" s="15">
        <v>360</v>
      </c>
      <c r="E11" s="29">
        <v>6898</v>
      </c>
      <c r="F11" s="15" t="s">
        <v>38</v>
      </c>
      <c r="G11" s="15" t="s">
        <v>49</v>
      </c>
      <c r="H11" s="16">
        <v>86.458333333333329</v>
      </c>
      <c r="I11" s="16">
        <v>25</v>
      </c>
      <c r="J11" s="16">
        <f t="shared" ref="J11:J19" si="0">H11*0.25</f>
        <v>21.614583333333332</v>
      </c>
      <c r="K11" s="16">
        <f t="shared" ref="K11:K19" si="1">H11+J11</f>
        <v>108.07291666666666</v>
      </c>
      <c r="L11" s="16">
        <f t="shared" ref="L11:L19" si="2">H11*D11</f>
        <v>31125</v>
      </c>
      <c r="M11" s="16">
        <f t="shared" ref="M11:M19" si="3">L11*0.25</f>
        <v>7781.25</v>
      </c>
      <c r="N11" s="16">
        <f t="shared" ref="N11:N19" si="4">L11+M11</f>
        <v>38906.25</v>
      </c>
    </row>
    <row r="12" spans="1:14" s="25" customFormat="1" ht="30" customHeight="1" x14ac:dyDescent="0.25">
      <c r="A12" s="26">
        <v>2</v>
      </c>
      <c r="B12" s="17" t="s">
        <v>23</v>
      </c>
      <c r="C12" s="14" t="s">
        <v>22</v>
      </c>
      <c r="D12" s="15">
        <v>240</v>
      </c>
      <c r="E12" s="29" t="s">
        <v>37</v>
      </c>
      <c r="F12" s="15" t="s">
        <v>39</v>
      </c>
      <c r="G12" s="15" t="s">
        <v>49</v>
      </c>
      <c r="H12" s="16">
        <v>67.708333333333329</v>
      </c>
      <c r="I12" s="16">
        <v>25</v>
      </c>
      <c r="J12" s="16">
        <f t="shared" si="0"/>
        <v>16.927083333333332</v>
      </c>
      <c r="K12" s="16">
        <f t="shared" si="1"/>
        <v>84.635416666666657</v>
      </c>
      <c r="L12" s="16">
        <f t="shared" si="2"/>
        <v>16249.999999999998</v>
      </c>
      <c r="M12" s="16">
        <f t="shared" si="3"/>
        <v>4062.4999999999995</v>
      </c>
      <c r="N12" s="16">
        <f t="shared" si="4"/>
        <v>20312.499999999996</v>
      </c>
    </row>
    <row r="13" spans="1:14" s="25" customFormat="1" ht="30" customHeight="1" x14ac:dyDescent="0.25">
      <c r="A13" s="26">
        <v>3</v>
      </c>
      <c r="B13" s="17" t="s">
        <v>24</v>
      </c>
      <c r="C13" s="14" t="s">
        <v>22</v>
      </c>
      <c r="D13" s="15">
        <v>480</v>
      </c>
      <c r="E13" s="29" t="s">
        <v>37</v>
      </c>
      <c r="F13" s="15" t="s">
        <v>40</v>
      </c>
      <c r="G13" s="15" t="s">
        <v>50</v>
      </c>
      <c r="H13" s="16">
        <v>70.833333333333329</v>
      </c>
      <c r="I13" s="16">
        <v>25</v>
      </c>
      <c r="J13" s="16">
        <f t="shared" si="0"/>
        <v>17.708333333333332</v>
      </c>
      <c r="K13" s="16">
        <f t="shared" si="1"/>
        <v>88.541666666666657</v>
      </c>
      <c r="L13" s="16">
        <f t="shared" si="2"/>
        <v>34000</v>
      </c>
      <c r="M13" s="16">
        <f t="shared" si="3"/>
        <v>8500</v>
      </c>
      <c r="N13" s="16">
        <f t="shared" si="4"/>
        <v>42500</v>
      </c>
    </row>
    <row r="14" spans="1:14" s="25" customFormat="1" ht="30" customHeight="1" x14ac:dyDescent="0.25">
      <c r="A14" s="24">
        <v>4</v>
      </c>
      <c r="B14" s="17" t="s">
        <v>25</v>
      </c>
      <c r="C14" s="14" t="s">
        <v>22</v>
      </c>
      <c r="D14" s="15">
        <v>540</v>
      </c>
      <c r="E14" s="29" t="s">
        <v>37</v>
      </c>
      <c r="F14" s="15" t="s">
        <v>41</v>
      </c>
      <c r="G14" s="15" t="s">
        <v>50</v>
      </c>
      <c r="H14" s="16">
        <v>30.433333333333337</v>
      </c>
      <c r="I14" s="16">
        <v>25</v>
      </c>
      <c r="J14" s="16">
        <f t="shared" si="0"/>
        <v>7.6083333333333343</v>
      </c>
      <c r="K14" s="16">
        <f t="shared" si="1"/>
        <v>38.041666666666671</v>
      </c>
      <c r="L14" s="16">
        <f t="shared" si="2"/>
        <v>16434.000000000004</v>
      </c>
      <c r="M14" s="16">
        <f t="shared" si="3"/>
        <v>4108.5000000000009</v>
      </c>
      <c r="N14" s="16">
        <f t="shared" si="4"/>
        <v>20542.500000000004</v>
      </c>
    </row>
    <row r="15" spans="1:14" s="25" customFormat="1" ht="30" customHeight="1" x14ac:dyDescent="0.25">
      <c r="A15" s="26">
        <v>5</v>
      </c>
      <c r="B15" s="17" t="s">
        <v>26</v>
      </c>
      <c r="C15" s="14" t="s">
        <v>22</v>
      </c>
      <c r="D15" s="15">
        <v>240</v>
      </c>
      <c r="E15" s="29" t="s">
        <v>37</v>
      </c>
      <c r="F15" s="15" t="s">
        <v>42</v>
      </c>
      <c r="G15" s="15" t="s">
        <v>49</v>
      </c>
      <c r="H15" s="16">
        <v>125</v>
      </c>
      <c r="I15" s="16">
        <v>25</v>
      </c>
      <c r="J15" s="16">
        <f t="shared" si="0"/>
        <v>31.25</v>
      </c>
      <c r="K15" s="16">
        <f t="shared" si="1"/>
        <v>156.25</v>
      </c>
      <c r="L15" s="16">
        <f t="shared" si="2"/>
        <v>30000</v>
      </c>
      <c r="M15" s="16">
        <f t="shared" si="3"/>
        <v>7500</v>
      </c>
      <c r="N15" s="16">
        <f t="shared" si="4"/>
        <v>37500</v>
      </c>
    </row>
    <row r="16" spans="1:14" s="25" customFormat="1" ht="30" customHeight="1" x14ac:dyDescent="0.25">
      <c r="A16" s="26">
        <v>6</v>
      </c>
      <c r="B16" s="17" t="s">
        <v>27</v>
      </c>
      <c r="C16" s="14" t="s">
        <v>22</v>
      </c>
      <c r="D16" s="15">
        <v>11000</v>
      </c>
      <c r="E16" s="29" t="s">
        <v>37</v>
      </c>
      <c r="F16" s="15" t="s">
        <v>43</v>
      </c>
      <c r="G16" s="15" t="s">
        <v>50</v>
      </c>
      <c r="H16" s="16">
        <v>38.0625</v>
      </c>
      <c r="I16" s="16">
        <v>25</v>
      </c>
      <c r="J16" s="16">
        <f t="shared" si="0"/>
        <v>9.515625</v>
      </c>
      <c r="K16" s="16">
        <f t="shared" si="1"/>
        <v>47.578125</v>
      </c>
      <c r="L16" s="16">
        <f t="shared" si="2"/>
        <v>418687.5</v>
      </c>
      <c r="M16" s="16">
        <f t="shared" si="3"/>
        <v>104671.875</v>
      </c>
      <c r="N16" s="16">
        <f t="shared" si="4"/>
        <v>523359.375</v>
      </c>
    </row>
    <row r="17" spans="1:14" s="25" customFormat="1" ht="30" customHeight="1" x14ac:dyDescent="0.25">
      <c r="A17" s="24">
        <v>7</v>
      </c>
      <c r="B17" s="27" t="s">
        <v>28</v>
      </c>
      <c r="C17" s="28" t="s">
        <v>22</v>
      </c>
      <c r="D17" s="15">
        <v>50</v>
      </c>
      <c r="E17" s="29" t="s">
        <v>37</v>
      </c>
      <c r="F17" s="15" t="s">
        <v>44</v>
      </c>
      <c r="G17" s="15" t="s">
        <v>50</v>
      </c>
      <c r="H17" s="16">
        <v>32.083333333333336</v>
      </c>
      <c r="I17" s="16">
        <v>25</v>
      </c>
      <c r="J17" s="16">
        <f t="shared" si="0"/>
        <v>8.0208333333333339</v>
      </c>
      <c r="K17" s="16">
        <f t="shared" si="1"/>
        <v>40.104166666666671</v>
      </c>
      <c r="L17" s="16">
        <f t="shared" si="2"/>
        <v>1604.1666666666667</v>
      </c>
      <c r="M17" s="16">
        <f t="shared" si="3"/>
        <v>401.04166666666669</v>
      </c>
      <c r="N17" s="16">
        <f t="shared" si="4"/>
        <v>2005.2083333333335</v>
      </c>
    </row>
    <row r="18" spans="1:14" s="25" customFormat="1" ht="30" customHeight="1" x14ac:dyDescent="0.25">
      <c r="A18" s="24">
        <v>8</v>
      </c>
      <c r="B18" s="27" t="s">
        <v>29</v>
      </c>
      <c r="C18" s="28" t="s">
        <v>30</v>
      </c>
      <c r="D18" s="15">
        <v>24</v>
      </c>
      <c r="E18" s="29" t="s">
        <v>45</v>
      </c>
      <c r="F18" s="15" t="s">
        <v>46</v>
      </c>
      <c r="G18" s="15" t="s">
        <v>51</v>
      </c>
      <c r="H18" s="16">
        <v>1.4850000000000001</v>
      </c>
      <c r="I18" s="16">
        <v>25</v>
      </c>
      <c r="J18" s="16">
        <f t="shared" si="0"/>
        <v>0.37125000000000002</v>
      </c>
      <c r="K18" s="16">
        <f t="shared" si="1"/>
        <v>1.8562500000000002</v>
      </c>
      <c r="L18" s="16">
        <f t="shared" si="2"/>
        <v>35.64</v>
      </c>
      <c r="M18" s="16">
        <f t="shared" si="3"/>
        <v>8.91</v>
      </c>
      <c r="N18" s="16">
        <f t="shared" si="4"/>
        <v>44.55</v>
      </c>
    </row>
    <row r="19" spans="1:14" s="25" customFormat="1" ht="30" customHeight="1" x14ac:dyDescent="0.25">
      <c r="A19" s="26">
        <v>8</v>
      </c>
      <c r="B19" s="27" t="s">
        <v>35</v>
      </c>
      <c r="C19" s="28" t="s">
        <v>36</v>
      </c>
      <c r="D19" s="15">
        <v>60</v>
      </c>
      <c r="E19" s="29" t="s">
        <v>47</v>
      </c>
      <c r="F19" s="15" t="s">
        <v>48</v>
      </c>
      <c r="G19" s="15" t="s">
        <v>50</v>
      </c>
      <c r="H19" s="16">
        <v>62.333333333333343</v>
      </c>
      <c r="I19" s="16">
        <v>25</v>
      </c>
      <c r="J19" s="16">
        <f t="shared" si="0"/>
        <v>15.583333333333336</v>
      </c>
      <c r="K19" s="16">
        <f t="shared" si="1"/>
        <v>77.916666666666686</v>
      </c>
      <c r="L19" s="16">
        <f t="shared" si="2"/>
        <v>3740.0000000000005</v>
      </c>
      <c r="M19" s="16">
        <f t="shared" si="3"/>
        <v>935.00000000000011</v>
      </c>
      <c r="N19" s="16">
        <f t="shared" si="4"/>
        <v>4675.0000000000009</v>
      </c>
    </row>
    <row r="20" spans="1:14" ht="30" customHeight="1" x14ac:dyDescent="0.35">
      <c r="A20" s="18"/>
      <c r="B20" s="31" t="s">
        <v>31</v>
      </c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34">
        <f>SUM(L11:L19)</f>
        <v>551876.30666666664</v>
      </c>
      <c r="N20" s="35"/>
    </row>
    <row r="21" spans="1:14" ht="30" customHeight="1" x14ac:dyDescent="0.35">
      <c r="A21" s="18"/>
      <c r="B21" s="31" t="s">
        <v>32</v>
      </c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34">
        <f>SUM(N11:N19)</f>
        <v>689845.38333333342</v>
      </c>
      <c r="N21" s="35"/>
    </row>
  </sheetData>
  <protectedRanges>
    <protectedRange sqref="F9" name="Range1_2_2_1"/>
  </protectedRanges>
  <mergeCells count="5">
    <mergeCell ref="A6:N6"/>
    <mergeCell ref="B20:L20"/>
    <mergeCell ref="M20:N20"/>
    <mergeCell ref="B21:L21"/>
    <mergeCell ref="M21:N21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41</vt:lpstr>
      <vt:lpstr>'TROŠKOVNIK Grupa 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Ivo Doko</cp:lastModifiedBy>
  <dcterms:created xsi:type="dcterms:W3CDTF">2023-06-27T19:02:09Z</dcterms:created>
  <dcterms:modified xsi:type="dcterms:W3CDTF">2023-09-28T12:23:39Z</dcterms:modified>
</cp:coreProperties>
</file>