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ALES\Hrvatska\JAVNA NADMETANJA I BAGATELNE NABAVE\2023\2023_08_10 HZJZ objedinjena nabava\upload\"/>
    </mc:Choice>
  </mc:AlternateContent>
  <xr:revisionPtr revIDLastSave="0" documentId="13_ncr:1_{E1C8F1A3-6D01-43B4-807B-F35F977300C3}" xr6:coauthVersionLast="47" xr6:coauthVersionMax="47" xr10:uidLastSave="{00000000-0000-0000-0000-000000000000}"/>
  <bookViews>
    <workbookView xWindow="3516" yWindow="1560" windowWidth="17280" windowHeight="8976" xr2:uid="{677B894D-37DB-48C1-A83C-C891BE66F31D}"/>
  </bookViews>
  <sheets>
    <sheet name="TROŠKOVNIK Grupa 45" sheetId="1" r:id="rId1"/>
  </sheets>
  <definedNames>
    <definedName name="_xlnm.Print_Area" localSheetId="0">'TROŠKOVNIK Grupa 45'!$A$2:$N$23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M12" i="1"/>
  <c r="N12" i="1" s="1"/>
  <c r="M13" i="1"/>
  <c r="N13" i="1" s="1"/>
  <c r="M14" i="1"/>
  <c r="N14" i="1" s="1"/>
  <c r="M15" i="1"/>
  <c r="M16" i="1"/>
  <c r="M17" i="1"/>
  <c r="M18" i="1"/>
  <c r="M19" i="1"/>
  <c r="M20" i="1"/>
  <c r="N20" i="1" s="1"/>
  <c r="M21" i="1"/>
  <c r="N21" i="1" s="1"/>
  <c r="M11" i="1"/>
  <c r="M22" i="1"/>
  <c r="M23" i="1" s="1"/>
  <c r="N16" i="1"/>
  <c r="N17" i="1"/>
  <c r="N18" i="1"/>
  <c r="N19" i="1"/>
  <c r="N11" i="1"/>
  <c r="L12" i="1"/>
  <c r="L13" i="1"/>
  <c r="L14" i="1"/>
  <c r="L15" i="1"/>
  <c r="N15" i="1" s="1"/>
  <c r="L16" i="1"/>
  <c r="L17" i="1"/>
  <c r="L18" i="1"/>
  <c r="L19" i="1"/>
  <c r="L20" i="1"/>
  <c r="L21" i="1"/>
  <c r="L11" i="1"/>
  <c r="K12" i="1"/>
  <c r="K13" i="1"/>
  <c r="K14" i="1"/>
  <c r="K15" i="1"/>
  <c r="K16" i="1"/>
  <c r="K17" i="1"/>
  <c r="K18" i="1"/>
  <c r="K19" i="1"/>
  <c r="K20" i="1"/>
  <c r="K21" i="1"/>
  <c r="K11" i="1"/>
  <c r="J12" i="1"/>
  <c r="J13" i="1"/>
  <c r="J14" i="1"/>
  <c r="J15" i="1"/>
  <c r="J16" i="1"/>
  <c r="J17" i="1"/>
  <c r="J18" i="1"/>
  <c r="J19" i="1"/>
  <c r="J20" i="1"/>
  <c r="J21" i="1"/>
</calcChain>
</file>

<file path=xl/sharedStrings.xml><?xml version="1.0" encoding="utf-8"?>
<sst xmlns="http://schemas.openxmlformats.org/spreadsheetml/2006/main" count="77" uniqueCount="57">
  <si>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</si>
  <si>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</si>
  <si>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</si>
  <si>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</si>
  <si>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</si>
  <si>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TROŠKOVNIK - Grupa 45: Reagensi, testovi i potrošni materijal za molekularnu dijagnostiku vezano uz aparat QuantStudio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</si>
  <si>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</si>
  <si>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</si>
  <si>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</si>
  <si>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</si>
  <si>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</si>
  <si>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</si>
  <si>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</si>
  <si>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</si>
  <si>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</si>
  <si>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</si>
  <si>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</si>
  <si>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</si>
  <si>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</si>
  <si>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</si>
  <si>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r>
      <t xml:space="preserve">GRUPA PREDMETA NABAVE 45: Reagensi, testovi i potrošni materijal za molekularnu dijagnostiku vezano uz aparat QuantStudio
</t>
    </r>
    <r>
      <rPr>
        <sz val="11"/>
        <rFont val="Calibri"/>
        <family val="2"/>
        <scheme val="minor"/>
      </rPr>
      <t xml:space="preserve">VAŽNO: </t>
    </r>
    <r>
      <rPr>
        <b/>
        <sz val="11"/>
        <rFont val="Calibri"/>
        <family val="2"/>
        <scheme val="minor"/>
      </rPr>
      <t xml:space="preserve">Svi ponuđeni artikli moraju biti kompatibilni s uređajem koji se ustupa na besplatno korištenje. </t>
    </r>
  </si>
  <si>
    <t xml:space="preserve">Meril COVID-19 one step RT PCR </t>
  </si>
  <si>
    <t>kit</t>
  </si>
  <si>
    <t xml:space="preserve">FG, Optical adhesive covers a'100 </t>
  </si>
  <si>
    <t>pak</t>
  </si>
  <si>
    <t xml:space="preserve">FG, tube 8-string optical 125 strip </t>
  </si>
  <si>
    <t xml:space="preserve">FG, optical cap  (8 caps/strips) a'300 </t>
  </si>
  <si>
    <t>kom</t>
  </si>
  <si>
    <t>niz (8 strips tubes) PCR tubica (0,2ml) s pričvršćenim pojedinačnim kupolastim čepom (RNAse free,DNAse free)</t>
  </si>
  <si>
    <t>Chlamydia trachomatis RT-PCR  (IVD kit ) (100t)</t>
  </si>
  <si>
    <t xml:space="preserve">HBV Real -TM Quant DX, RT PCR test (a 96) </t>
  </si>
  <si>
    <t xml:space="preserve">Stripovi sa 8 tubica od 0.2 ml za PCR, 250 stripova   3111-50 </t>
  </si>
  <si>
    <t>N. gonorrhoeae/C. trachomatis/T. vaginalis/M. genitalium Real-TM PCR KIT (a 100T)</t>
  </si>
  <si>
    <t>PCR Borellia; BORRELIA BURGDORFERI RT-PCR (IVD kit) (25 t)</t>
  </si>
  <si>
    <t xml:space="preserve">HCV Real -TM Quant DX, RT PCR test (a 96) </t>
  </si>
  <si>
    <t>UKUPNO ZA GRUPU PREDMETA NABAVE 45 BROJKAMA BEZ PDV-a:</t>
  </si>
  <si>
    <t>UKUPNO ZA GRUPU PREDMETA NABAVE 45 BROJKAMA S PDV-om:</t>
  </si>
  <si>
    <t>12=4*8</t>
  </si>
  <si>
    <t>14=12+13</t>
  </si>
  <si>
    <t>NCVPCR 02</t>
  </si>
  <si>
    <t>96 testova</t>
  </si>
  <si>
    <r>
      <rPr>
        <sz val="8"/>
        <rFont val="Arial"/>
        <family val="2"/>
        <charset val="238"/>
      </rPr>
      <t>Meril Diagnostics, Indij</t>
    </r>
    <r>
      <rPr>
        <b/>
        <sz val="8"/>
        <rFont val="Arial"/>
        <family val="2"/>
        <charset val="238"/>
      </rPr>
      <t>a</t>
    </r>
  </si>
  <si>
    <t>V1-96/3FRT</t>
  </si>
  <si>
    <t>Sacace Biotechnologies/EU/Italija</t>
  </si>
  <si>
    <t>V5-96/3FRT</t>
  </si>
  <si>
    <t>B1-100FRT</t>
  </si>
  <si>
    <t>100 testova</t>
  </si>
  <si>
    <t>50 testova</t>
  </si>
  <si>
    <t>B61-100FRT</t>
  </si>
  <si>
    <t>B37-50FRT</t>
  </si>
  <si>
    <t>A30589</t>
  </si>
  <si>
    <t>AB0264W</t>
  </si>
  <si>
    <t>100 folija</t>
  </si>
  <si>
    <t>125 stripova</t>
  </si>
  <si>
    <t>300 stripova</t>
  </si>
  <si>
    <t>250 stripova</t>
  </si>
  <si>
    <t>Thermo Fisher Scientific/SAD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</si>
</sst>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0\ _k_n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name val="Calibri"/>
      <family val="2"/>
    </font>
    <font>
      <b/>
      <i/>
      <sz val="9"/>
      <name val="Calibri"/>
      <family val="2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11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168" fontId="8" fillId="0" borderId="1" xfId="3" applyNumberFormat="1" applyFont="1" applyBorder="1" applyAlignment="1" applyProtection="1">
      <alignment horizontal="center" vertical="center" wrapText="1"/>
      <protection locked="0"/>
    </xf>
    <xf numFmtId="168" fontId="10" fillId="0" borderId="1" xfId="3" applyNumberFormat="1" applyFont="1" applyBorder="1" applyAlignment="1" applyProtection="1">
      <alignment horizontal="center" vertical="center" wrapText="1"/>
      <protection locked="0"/>
    </xf>
    <xf numFmtId="168" fontId="8" fillId="0" borderId="1" xfId="3" applyNumberFormat="1" applyFont="1" applyBorder="1" applyAlignment="1" applyProtection="1">
      <alignment horizontal="center" vertical="center" wrapText="1"/>
      <protection locked="0"/>
    </xf>
    <xf numFmtId="168" fontId="8" fillId="0" borderId="1" xfId="3" applyNumberFormat="1" applyFont="1" applyBorder="1" applyAlignment="1" applyProtection="1">
      <alignment horizontal="center" vertical="center" wrapText="1"/>
      <protection locked="0"/>
    </xf>
    <xf numFmtId="168" fontId="8" fillId="0" borderId="1" xfId="3" applyNumberFormat="1" applyFont="1" applyBorder="1" applyAlignment="1" applyProtection="1">
      <alignment horizontal="center" vertical="center" wrapText="1"/>
      <protection locked="0"/>
    </xf>
    <xf numFmtId="9" fontId="1" fillId="0" borderId="1" xfId="0" applyNumberFormat="1" applyFont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8" fillId="0" borderId="1" xfId="1" applyFont="1" applyFill="1" applyBorder="1" applyAlignment="1" applyProtection="1">
      <alignment horizontal="center" vertical="center" wrapText="1"/>
    </xf>
  </cellXfs>
  <cellStyles count="5">
    <cellStyle name="Explanatory Text" xfId="1" builtinId="53"/>
    <cellStyle name="Normal" xfId="0" builtinId="0"/>
    <cellStyle name="Normal 2" xfId="2" xr:uid="{BFC575CA-8EBD-4263-A336-D638A3E94863}"/>
    <cellStyle name="Normal 3" xfId="4" xr:uid="{057F4CC4-7218-43F3-82F2-396F84FB178F}"/>
    <cellStyle name="Normal_PODLOGE" xfId="3" xr:uid="{CDEEAE2F-3306-4852-A74A-9AF9C3C042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23</xdr:row>
      <xdr:rowOff>0</xdr:rowOff>
    </xdr:from>
    <xdr:to>
      <xdr:col>1</xdr:col>
      <xdr:colOff>1409700</xdr:colOff>
      <xdr:row>23</xdr:row>
      <xdr:rowOff>205740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661DFF7-6105-4B7E-A1BA-5E6FA8A3D174}"/>
            </a:ext>
          </a:extLst>
        </xdr:cNvPr>
        <xdr:cNvSpPr txBox="1">
          <a:spLocks noChangeArrowheads="1"/>
        </xdr:cNvSpPr>
      </xdr:nvSpPr>
      <xdr:spPr bwMode="auto">
        <a:xfrm>
          <a:off x="1914525" y="164877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23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B306D611-E138-4133-A2F1-CC33D2E73D3C}"/>
            </a:ext>
          </a:extLst>
        </xdr:cNvPr>
        <xdr:cNvSpPr txBox="1">
          <a:spLocks noChangeArrowheads="1"/>
        </xdr:cNvSpPr>
      </xdr:nvSpPr>
      <xdr:spPr bwMode="auto">
        <a:xfrm>
          <a:off x="1914525" y="16487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DD9734DF-C085-4457-AD6C-B09A9B51FE7C}"/>
            </a:ext>
          </a:extLst>
        </xdr:cNvPr>
        <xdr:cNvSpPr txBox="1">
          <a:spLocks noChangeArrowheads="1"/>
        </xdr:cNvSpPr>
      </xdr:nvSpPr>
      <xdr:spPr bwMode="auto">
        <a:xfrm>
          <a:off x="1914525" y="164877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8E366148-6729-470C-9466-806D1672278A}"/>
            </a:ext>
          </a:extLst>
        </xdr:cNvPr>
        <xdr:cNvSpPr txBox="1">
          <a:spLocks noChangeArrowheads="1"/>
        </xdr:cNvSpPr>
      </xdr:nvSpPr>
      <xdr:spPr bwMode="auto">
        <a:xfrm>
          <a:off x="1914525" y="16487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3F6E11A6-8E78-4BB3-AD72-2479D567DDF4}"/>
            </a:ext>
          </a:extLst>
        </xdr:cNvPr>
        <xdr:cNvSpPr txBox="1">
          <a:spLocks noChangeArrowheads="1"/>
        </xdr:cNvSpPr>
      </xdr:nvSpPr>
      <xdr:spPr bwMode="auto">
        <a:xfrm>
          <a:off x="1914525" y="164877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8E57DB68-6003-409F-8A34-F42240CEFC1A}"/>
            </a:ext>
          </a:extLst>
        </xdr:cNvPr>
        <xdr:cNvSpPr txBox="1">
          <a:spLocks noChangeArrowheads="1"/>
        </xdr:cNvSpPr>
      </xdr:nvSpPr>
      <xdr:spPr bwMode="auto">
        <a:xfrm>
          <a:off x="1914525" y="16487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3DB2B325-1ACB-4855-B514-4B55EBA5FE2C}"/>
            </a:ext>
          </a:extLst>
        </xdr:cNvPr>
        <xdr:cNvSpPr txBox="1">
          <a:spLocks noChangeArrowheads="1"/>
        </xdr:cNvSpPr>
      </xdr:nvSpPr>
      <xdr:spPr bwMode="auto">
        <a:xfrm>
          <a:off x="1914525" y="164877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D1D4CD03-1917-4E96-A524-E057DAE329E3}"/>
            </a:ext>
          </a:extLst>
        </xdr:cNvPr>
        <xdr:cNvSpPr txBox="1">
          <a:spLocks noChangeArrowheads="1"/>
        </xdr:cNvSpPr>
      </xdr:nvSpPr>
      <xdr:spPr bwMode="auto">
        <a:xfrm>
          <a:off x="1914525" y="16487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DFA6E6F2-D08D-40BC-B27A-DDB47F81A177}"/>
            </a:ext>
          </a:extLst>
        </xdr:cNvPr>
        <xdr:cNvSpPr txBox="1">
          <a:spLocks noChangeArrowheads="1"/>
        </xdr:cNvSpPr>
      </xdr:nvSpPr>
      <xdr:spPr bwMode="auto">
        <a:xfrm>
          <a:off x="1914525" y="164877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94B3843-233A-402A-A954-84160D386A63}"/>
            </a:ext>
          </a:extLst>
        </xdr:cNvPr>
        <xdr:cNvSpPr txBox="1">
          <a:spLocks noChangeArrowheads="1"/>
        </xdr:cNvSpPr>
      </xdr:nvSpPr>
      <xdr:spPr bwMode="auto">
        <a:xfrm>
          <a:off x="1914525" y="16487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98244A6E-F83E-4D5C-9AFC-479619725809}"/>
            </a:ext>
          </a:extLst>
        </xdr:cNvPr>
        <xdr:cNvSpPr txBox="1">
          <a:spLocks noChangeArrowheads="1"/>
        </xdr:cNvSpPr>
      </xdr:nvSpPr>
      <xdr:spPr bwMode="auto">
        <a:xfrm>
          <a:off x="1914525" y="164877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44808F4B-ABBC-457A-B158-D63092DC5369}"/>
            </a:ext>
          </a:extLst>
        </xdr:cNvPr>
        <xdr:cNvSpPr txBox="1">
          <a:spLocks noChangeArrowheads="1"/>
        </xdr:cNvSpPr>
      </xdr:nvSpPr>
      <xdr:spPr bwMode="auto">
        <a:xfrm>
          <a:off x="1914525" y="16487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14A4100-2FCF-4134-AF3A-4561BEB42FD8}"/>
            </a:ext>
          </a:extLst>
        </xdr:cNvPr>
        <xdr:cNvSpPr txBox="1">
          <a:spLocks noChangeArrowheads="1"/>
        </xdr:cNvSpPr>
      </xdr:nvSpPr>
      <xdr:spPr bwMode="auto">
        <a:xfrm>
          <a:off x="1914525" y="164877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E213C95F-8884-4B27-AFE9-783EB9AB1405}"/>
            </a:ext>
          </a:extLst>
        </xdr:cNvPr>
        <xdr:cNvSpPr txBox="1">
          <a:spLocks noChangeArrowheads="1"/>
        </xdr:cNvSpPr>
      </xdr:nvSpPr>
      <xdr:spPr bwMode="auto">
        <a:xfrm>
          <a:off x="1914525" y="16487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5C6B7B00-F019-441D-9C16-485C98B21C80}"/>
            </a:ext>
          </a:extLst>
        </xdr:cNvPr>
        <xdr:cNvSpPr txBox="1">
          <a:spLocks noChangeArrowheads="1"/>
        </xdr:cNvSpPr>
      </xdr:nvSpPr>
      <xdr:spPr bwMode="auto">
        <a:xfrm>
          <a:off x="1914525" y="164877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4AF0BA18-ED6A-4CB9-8D1D-663BC94A730A}"/>
            </a:ext>
          </a:extLst>
        </xdr:cNvPr>
        <xdr:cNvSpPr txBox="1">
          <a:spLocks noChangeArrowheads="1"/>
        </xdr:cNvSpPr>
      </xdr:nvSpPr>
      <xdr:spPr bwMode="auto">
        <a:xfrm>
          <a:off x="1914525" y="16487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EAF5526C-0467-456A-BBA9-D601861CA2CC}"/>
            </a:ext>
          </a:extLst>
        </xdr:cNvPr>
        <xdr:cNvSpPr txBox="1">
          <a:spLocks noChangeArrowheads="1"/>
        </xdr:cNvSpPr>
      </xdr:nvSpPr>
      <xdr:spPr bwMode="auto">
        <a:xfrm>
          <a:off x="1914525" y="164877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23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BD79C347-9EA6-41CB-A239-E5F2EDE9EC4E}"/>
            </a:ext>
          </a:extLst>
        </xdr:cNvPr>
        <xdr:cNvSpPr txBox="1">
          <a:spLocks noChangeArrowheads="1"/>
        </xdr:cNvSpPr>
      </xdr:nvSpPr>
      <xdr:spPr bwMode="auto">
        <a:xfrm>
          <a:off x="1914525" y="16487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C65BE-6871-4E87-8F97-D3C8F17B1EC8}">
  <sheetPr>
    <tabColor rgb="FF00B0F0"/>
  </sheetPr>
  <dimension ref="A2:Q23"/>
  <sheetViews>
    <sheetView tabSelected="1" topLeftCell="A8" zoomScaleNormal="100" zoomScaleSheetLayoutView="50" workbookViewId="0">
      <selection activeCell="F20" sqref="F20"/>
    </sheetView>
  </sheetViews>
  <sheetFormatPr defaultColWidth="9.109375" defaultRowHeight="21" x14ac:dyDescent="0.4"/>
  <cols>
    <col min="1" max="1" width="8.6640625" style="1" customWidth="1"/>
    <col min="2" max="2" width="70.6640625" style="19" customWidth="1"/>
    <col min="3" max="14" width="11.44140625" style="1" customWidth="1"/>
    <col min="15" max="15" width="9.109375" style="6"/>
    <col min="16" max="17" width="15.33203125" style="6" bestFit="1" customWidth="1"/>
    <col min="18" max="16384" width="9.109375" style="6"/>
  </cols>
  <sheetData>
    <row r="2" spans="1:14" s="4" customFormat="1" ht="20.100000000000001" customHeight="1" x14ac:dyDescent="0.3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00000000000001" customHeight="1" x14ac:dyDescent="0.3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00000000000001" customHeight="1" x14ac:dyDescent="0.3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00000000000001" customHeight="1" x14ac:dyDescent="0.3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4">
      <c r="A6" s="26" t="s">
        <v>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x14ac:dyDescent="0.4">
      <c r="A7" s="7"/>
      <c r="B7" s="8"/>
      <c r="C7" s="7"/>
      <c r="D7" s="7"/>
      <c r="E7" s="7"/>
      <c r="F7" s="7"/>
      <c r="G7" s="7"/>
    </row>
    <row r="8" spans="1:14" ht="80.099999999999994" customHeight="1" x14ac:dyDescent="0.4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</row>
    <row r="9" spans="1:14" s="10" customFormat="1" ht="9.9" customHeight="1" x14ac:dyDescent="0.35">
      <c r="A9" s="20">
        <v>1</v>
      </c>
      <c r="B9" s="21">
        <v>2</v>
      </c>
      <c r="C9" s="20">
        <v>3</v>
      </c>
      <c r="D9" s="20">
        <v>4</v>
      </c>
      <c r="E9" s="20">
        <v>5</v>
      </c>
      <c r="F9" s="22">
        <v>6</v>
      </c>
      <c r="G9" s="20">
        <v>7</v>
      </c>
      <c r="H9" s="20">
        <v>8</v>
      </c>
      <c r="I9" s="20">
        <v>9</v>
      </c>
      <c r="J9" s="20">
        <v>10</v>
      </c>
      <c r="K9" s="23">
        <v>11</v>
      </c>
      <c r="L9" s="20" t="s">
        <v>37</v>
      </c>
      <c r="M9" s="20">
        <v>13</v>
      </c>
      <c r="N9" s="20" t="s">
        <v>38</v>
      </c>
    </row>
    <row r="10" spans="1:14" ht="68.25" customHeight="1" x14ac:dyDescent="0.4">
      <c r="A10" s="11"/>
      <c r="B10" s="12" t="s">
        <v>20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s="25" customFormat="1" ht="30" customHeight="1" x14ac:dyDescent="0.3">
      <c r="A11" s="24">
        <v>1</v>
      </c>
      <c r="B11" s="13" t="s">
        <v>21</v>
      </c>
      <c r="C11" s="14" t="s">
        <v>22</v>
      </c>
      <c r="D11" s="15">
        <v>400</v>
      </c>
      <c r="E11" s="33" t="s">
        <v>41</v>
      </c>
      <c r="F11" s="36" t="s">
        <v>39</v>
      </c>
      <c r="G11" s="32" t="s">
        <v>40</v>
      </c>
      <c r="H11" s="16">
        <v>300</v>
      </c>
      <c r="I11" s="37">
        <v>0.25</v>
      </c>
      <c r="J11" s="16">
        <f>0.25*H11</f>
        <v>75</v>
      </c>
      <c r="K11" s="16">
        <f>H11+0.25*H11</f>
        <v>375</v>
      </c>
      <c r="L11" s="16">
        <f>D11*H11</f>
        <v>120000</v>
      </c>
      <c r="M11" s="16">
        <f>0.25*L11</f>
        <v>30000</v>
      </c>
      <c r="N11" s="16">
        <f>L11+M11</f>
        <v>150000</v>
      </c>
    </row>
    <row r="12" spans="1:14" s="25" customFormat="1" ht="30" customHeight="1" x14ac:dyDescent="0.3">
      <c r="A12" s="24">
        <v>2</v>
      </c>
      <c r="B12" s="13" t="s">
        <v>23</v>
      </c>
      <c r="C12" s="14" t="s">
        <v>24</v>
      </c>
      <c r="D12" s="15">
        <v>10</v>
      </c>
      <c r="E12" s="40" t="s">
        <v>56</v>
      </c>
      <c r="F12" s="31">
        <v>4311971</v>
      </c>
      <c r="G12" s="31" t="s">
        <v>52</v>
      </c>
      <c r="H12" s="16">
        <v>207.17</v>
      </c>
      <c r="I12" s="37">
        <v>0.25</v>
      </c>
      <c r="J12" s="16">
        <f t="shared" ref="J12:J21" si="0">0.25*H12</f>
        <v>51.792499999999997</v>
      </c>
      <c r="K12" s="16">
        <f t="shared" ref="K12:K21" si="1">H12+0.25*H12</f>
        <v>258.96249999999998</v>
      </c>
      <c r="L12" s="16">
        <f t="shared" ref="L12:L21" si="2">D12*H12</f>
        <v>2071.6999999999998</v>
      </c>
      <c r="M12" s="16">
        <f t="shared" ref="M12:M21" si="3">0.25*L12</f>
        <v>517.92499999999995</v>
      </c>
      <c r="N12" s="16">
        <f t="shared" ref="N12:N21" si="4">L12+M12</f>
        <v>2589.625</v>
      </c>
    </row>
    <row r="13" spans="1:14" s="25" customFormat="1" ht="30" customHeight="1" x14ac:dyDescent="0.3">
      <c r="A13" s="24">
        <v>3</v>
      </c>
      <c r="B13" s="13" t="s">
        <v>25</v>
      </c>
      <c r="C13" s="14" t="s">
        <v>24</v>
      </c>
      <c r="D13" s="15">
        <v>80</v>
      </c>
      <c r="E13" s="40" t="s">
        <v>56</v>
      </c>
      <c r="F13" s="31">
        <v>4316567</v>
      </c>
      <c r="G13" s="31" t="s">
        <v>53</v>
      </c>
      <c r="H13" s="16">
        <v>99.97</v>
      </c>
      <c r="I13" s="37">
        <v>0.25</v>
      </c>
      <c r="J13" s="16">
        <f t="shared" si="0"/>
        <v>24.9925</v>
      </c>
      <c r="K13" s="16">
        <f t="shared" si="1"/>
        <v>124.96250000000001</v>
      </c>
      <c r="L13" s="16">
        <f t="shared" si="2"/>
        <v>7997.6</v>
      </c>
      <c r="M13" s="16">
        <f t="shared" si="3"/>
        <v>1999.4</v>
      </c>
      <c r="N13" s="16">
        <f t="shared" si="4"/>
        <v>9997</v>
      </c>
    </row>
    <row r="14" spans="1:14" s="25" customFormat="1" ht="30" customHeight="1" x14ac:dyDescent="0.3">
      <c r="A14" s="24">
        <v>4</v>
      </c>
      <c r="B14" s="13" t="s">
        <v>26</v>
      </c>
      <c r="C14" s="14" t="s">
        <v>24</v>
      </c>
      <c r="D14" s="15">
        <v>40</v>
      </c>
      <c r="E14" s="40" t="s">
        <v>56</v>
      </c>
      <c r="F14" s="31">
        <v>4323032</v>
      </c>
      <c r="G14" s="31" t="s">
        <v>54</v>
      </c>
      <c r="H14" s="16">
        <v>109.61</v>
      </c>
      <c r="I14" s="37">
        <v>0.25</v>
      </c>
      <c r="J14" s="16">
        <f t="shared" si="0"/>
        <v>27.4025</v>
      </c>
      <c r="K14" s="16">
        <f t="shared" si="1"/>
        <v>137.01249999999999</v>
      </c>
      <c r="L14" s="16">
        <f t="shared" si="2"/>
        <v>4384.3999999999996</v>
      </c>
      <c r="M14" s="16">
        <f t="shared" si="3"/>
        <v>1096.0999999999999</v>
      </c>
      <c r="N14" s="16">
        <f t="shared" si="4"/>
        <v>5480.5</v>
      </c>
    </row>
    <row r="15" spans="1:14" s="25" customFormat="1" ht="30" customHeight="1" x14ac:dyDescent="0.3">
      <c r="A15" s="24">
        <v>5</v>
      </c>
      <c r="B15" s="13" t="s">
        <v>28</v>
      </c>
      <c r="C15" s="14" t="s">
        <v>27</v>
      </c>
      <c r="D15" s="15">
        <v>4000</v>
      </c>
      <c r="E15" s="40" t="s">
        <v>56</v>
      </c>
      <c r="F15" s="31" t="s">
        <v>50</v>
      </c>
      <c r="G15" s="31" t="s">
        <v>53</v>
      </c>
      <c r="H15" s="16">
        <v>2.2799999999999998</v>
      </c>
      <c r="I15" s="37">
        <v>0.25</v>
      </c>
      <c r="J15" s="16">
        <f t="shared" si="0"/>
        <v>0.56999999999999995</v>
      </c>
      <c r="K15" s="16">
        <f t="shared" si="1"/>
        <v>2.8499999999999996</v>
      </c>
      <c r="L15" s="16">
        <f t="shared" si="2"/>
        <v>9120</v>
      </c>
      <c r="M15" s="16">
        <f t="shared" si="3"/>
        <v>2280</v>
      </c>
      <c r="N15" s="16">
        <f t="shared" si="4"/>
        <v>11400</v>
      </c>
    </row>
    <row r="16" spans="1:14" s="25" customFormat="1" ht="30" customHeight="1" x14ac:dyDescent="0.3">
      <c r="A16" s="24">
        <v>6</v>
      </c>
      <c r="B16" s="13" t="s">
        <v>29</v>
      </c>
      <c r="C16" s="14" t="s">
        <v>27</v>
      </c>
      <c r="D16" s="15">
        <v>28</v>
      </c>
      <c r="E16" s="36" t="s">
        <v>43</v>
      </c>
      <c r="F16" s="31" t="s">
        <v>45</v>
      </c>
      <c r="G16" s="36" t="s">
        <v>46</v>
      </c>
      <c r="H16" s="16">
        <v>666.41</v>
      </c>
      <c r="I16" s="37">
        <v>0.25</v>
      </c>
      <c r="J16" s="16">
        <f t="shared" si="0"/>
        <v>166.60249999999999</v>
      </c>
      <c r="K16" s="16">
        <f t="shared" si="1"/>
        <v>833.01249999999993</v>
      </c>
      <c r="L16" s="16">
        <f t="shared" si="2"/>
        <v>18659.48</v>
      </c>
      <c r="M16" s="16">
        <f t="shared" si="3"/>
        <v>4664.87</v>
      </c>
      <c r="N16" s="16">
        <f t="shared" si="4"/>
        <v>23324.35</v>
      </c>
    </row>
    <row r="17" spans="1:17" s="25" customFormat="1" ht="30" customHeight="1" x14ac:dyDescent="0.3">
      <c r="A17" s="24">
        <v>7</v>
      </c>
      <c r="B17" s="13" t="s">
        <v>30</v>
      </c>
      <c r="C17" s="14" t="s">
        <v>22</v>
      </c>
      <c r="D17" s="15">
        <v>4</v>
      </c>
      <c r="E17" s="35" t="s">
        <v>43</v>
      </c>
      <c r="F17" s="36" t="s">
        <v>44</v>
      </c>
      <c r="G17" s="36" t="s">
        <v>40</v>
      </c>
      <c r="H17" s="16">
        <v>1230.3599999999999</v>
      </c>
      <c r="I17" s="37">
        <v>0.25</v>
      </c>
      <c r="J17" s="16">
        <f t="shared" si="0"/>
        <v>307.58999999999997</v>
      </c>
      <c r="K17" s="16">
        <f t="shared" si="1"/>
        <v>1537.9499999999998</v>
      </c>
      <c r="L17" s="16">
        <f t="shared" si="2"/>
        <v>4921.4399999999996</v>
      </c>
      <c r="M17" s="16">
        <f t="shared" si="3"/>
        <v>1230.3599999999999</v>
      </c>
      <c r="N17" s="16">
        <f t="shared" si="4"/>
        <v>6151.7999999999993</v>
      </c>
    </row>
    <row r="18" spans="1:17" s="25" customFormat="1" ht="30" customHeight="1" x14ac:dyDescent="0.3">
      <c r="A18" s="24">
        <v>8</v>
      </c>
      <c r="B18" s="17" t="s">
        <v>31</v>
      </c>
      <c r="C18" s="14" t="s">
        <v>24</v>
      </c>
      <c r="D18" s="15">
        <v>80</v>
      </c>
      <c r="E18" s="40" t="s">
        <v>56</v>
      </c>
      <c r="F18" s="31" t="s">
        <v>51</v>
      </c>
      <c r="G18" s="31" t="s">
        <v>55</v>
      </c>
      <c r="H18" s="16">
        <v>309.38</v>
      </c>
      <c r="I18" s="37">
        <v>0.25</v>
      </c>
      <c r="J18" s="16">
        <f t="shared" si="0"/>
        <v>77.344999999999999</v>
      </c>
      <c r="K18" s="16">
        <f t="shared" si="1"/>
        <v>386.72500000000002</v>
      </c>
      <c r="L18" s="16">
        <f t="shared" si="2"/>
        <v>24750.400000000001</v>
      </c>
      <c r="M18" s="16">
        <f t="shared" si="3"/>
        <v>6187.6</v>
      </c>
      <c r="N18" s="16">
        <f t="shared" si="4"/>
        <v>30938</v>
      </c>
    </row>
    <row r="19" spans="1:17" s="25" customFormat="1" ht="30" customHeight="1" x14ac:dyDescent="0.3">
      <c r="A19" s="24">
        <v>9</v>
      </c>
      <c r="B19" s="13" t="s">
        <v>32</v>
      </c>
      <c r="C19" s="14" t="s">
        <v>22</v>
      </c>
      <c r="D19" s="15">
        <v>16</v>
      </c>
      <c r="E19" s="36" t="s">
        <v>43</v>
      </c>
      <c r="F19" s="31" t="s">
        <v>48</v>
      </c>
      <c r="G19" s="36" t="s">
        <v>46</v>
      </c>
      <c r="H19" s="16">
        <v>1254.54</v>
      </c>
      <c r="I19" s="37">
        <v>0.25</v>
      </c>
      <c r="J19" s="16">
        <f t="shared" si="0"/>
        <v>313.63499999999999</v>
      </c>
      <c r="K19" s="16">
        <f t="shared" si="1"/>
        <v>1568.175</v>
      </c>
      <c r="L19" s="16">
        <f t="shared" si="2"/>
        <v>20072.64</v>
      </c>
      <c r="M19" s="16">
        <f t="shared" si="3"/>
        <v>5018.16</v>
      </c>
      <c r="N19" s="16">
        <f t="shared" si="4"/>
        <v>25090.799999999999</v>
      </c>
    </row>
    <row r="20" spans="1:17" s="25" customFormat="1" ht="30" customHeight="1" x14ac:dyDescent="0.3">
      <c r="A20" s="24">
        <v>10</v>
      </c>
      <c r="B20" s="17" t="s">
        <v>33</v>
      </c>
      <c r="C20" s="14" t="s">
        <v>22</v>
      </c>
      <c r="D20" s="15">
        <v>4</v>
      </c>
      <c r="E20" s="36" t="s">
        <v>43</v>
      </c>
      <c r="F20" s="31" t="s">
        <v>49</v>
      </c>
      <c r="G20" s="36" t="s">
        <v>47</v>
      </c>
      <c r="H20" s="16">
        <v>463.12</v>
      </c>
      <c r="I20" s="37">
        <v>0.25</v>
      </c>
      <c r="J20" s="16">
        <f t="shared" si="0"/>
        <v>115.78</v>
      </c>
      <c r="K20" s="16">
        <f t="shared" si="1"/>
        <v>578.9</v>
      </c>
      <c r="L20" s="16">
        <f t="shared" si="2"/>
        <v>1852.48</v>
      </c>
      <c r="M20" s="16">
        <f t="shared" si="3"/>
        <v>463.12</v>
      </c>
      <c r="N20" s="16">
        <f t="shared" si="4"/>
        <v>2315.6</v>
      </c>
    </row>
    <row r="21" spans="1:17" s="25" customFormat="1" ht="30" customHeight="1" x14ac:dyDescent="0.3">
      <c r="A21" s="24">
        <v>11</v>
      </c>
      <c r="B21" s="13" t="s">
        <v>34</v>
      </c>
      <c r="C21" s="14" t="s">
        <v>22</v>
      </c>
      <c r="D21" s="15">
        <v>4</v>
      </c>
      <c r="E21" s="34" t="s">
        <v>43</v>
      </c>
      <c r="F21" s="36" t="s">
        <v>42</v>
      </c>
      <c r="G21" s="36" t="s">
        <v>40</v>
      </c>
      <c r="H21" s="16">
        <v>1561.35</v>
      </c>
      <c r="I21" s="37">
        <v>0.25</v>
      </c>
      <c r="J21" s="16">
        <f t="shared" si="0"/>
        <v>390.33749999999998</v>
      </c>
      <c r="K21" s="16">
        <f t="shared" si="1"/>
        <v>1951.6875</v>
      </c>
      <c r="L21" s="16">
        <f t="shared" si="2"/>
        <v>6245.4</v>
      </c>
      <c r="M21" s="16">
        <f t="shared" si="3"/>
        <v>1561.35</v>
      </c>
      <c r="N21" s="16">
        <f t="shared" si="4"/>
        <v>7806.75</v>
      </c>
      <c r="P21" s="39"/>
      <c r="Q21" s="39"/>
    </row>
    <row r="22" spans="1:17" ht="30" customHeight="1" x14ac:dyDescent="0.4">
      <c r="A22" s="18"/>
      <c r="B22" s="27" t="s">
        <v>35</v>
      </c>
      <c r="C22" s="28"/>
      <c r="D22" s="28"/>
      <c r="E22" s="28"/>
      <c r="F22" s="28"/>
      <c r="G22" s="28"/>
      <c r="H22" s="28"/>
      <c r="I22" s="28"/>
      <c r="J22" s="28"/>
      <c r="K22" s="28"/>
      <c r="L22" s="29"/>
      <c r="M22" s="38">
        <f>SUM(L11:L21)</f>
        <v>220075.54000000004</v>
      </c>
      <c r="N22" s="30"/>
    </row>
    <row r="23" spans="1:17" ht="30" customHeight="1" x14ac:dyDescent="0.4">
      <c r="A23" s="18"/>
      <c r="B23" s="27" t="s">
        <v>36</v>
      </c>
      <c r="C23" s="28"/>
      <c r="D23" s="28"/>
      <c r="E23" s="28"/>
      <c r="F23" s="28"/>
      <c r="G23" s="28"/>
      <c r="H23" s="28"/>
      <c r="I23" s="28"/>
      <c r="J23" s="28"/>
      <c r="K23" s="28"/>
      <c r="L23" s="29"/>
      <c r="M23" s="38">
        <f>M22+0.25*M22</f>
        <v>275094.42500000005</v>
      </c>
      <c r="N23" s="30"/>
    </row>
  </sheetData>
  <protectedRanges>
    <protectedRange sqref="F9" name="Range1_2_2_1"/>
  </protectedRanges>
  <mergeCells count="5">
    <mergeCell ref="A6:N6"/>
    <mergeCell ref="B22:L22"/>
    <mergeCell ref="M22:N22"/>
    <mergeCell ref="B23:L23"/>
    <mergeCell ref="M23:N2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Grupa 45</vt:lpstr>
      <vt:lpstr>'TROŠKOVNIK Grupa 45'!Print_Area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Barbara Čupić</cp:lastModifiedBy>
  <cp:lastPrinted>2023-09-19T10:10:49Z</cp:lastPrinted>
  <dcterms:created xsi:type="dcterms:W3CDTF">2023-06-27T18:56:43Z</dcterms:created>
  <dcterms:modified xsi:type="dcterms:W3CDTF">2023-09-19T10:24:03Z</dcterms:modified>
</cp:coreProperties>
</file>