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biomaxhr-my.sharepoint.com/personal/markom_biomaxhr_onmicrosoft_com/Documents/biomax sharing/NATJECAJI/2023/TENDERI U TIJEKU 2023/Zajednička_javna_nabava_HZJZ_Mikrobiologija__26.09.2023/UPLOAD/Grupa 47 -  Gemini/"/>
    </mc:Choice>
  </mc:AlternateContent>
  <xr:revisionPtr revIDLastSave="104" documentId="11_91DA83A16E09EDAFC66778E9F7FF59375D0A3097" xr6:coauthVersionLast="47" xr6:coauthVersionMax="47" xr10:uidLastSave="{182C77D8-0F35-4737-A156-DE2BA7E69C56}"/>
  <bookViews>
    <workbookView xWindow="-105" yWindow="0" windowWidth="14610" windowHeight="17385" xr2:uid="{00000000-000D-0000-FFFF-FFFF00000000}"/>
  </bookViews>
  <sheets>
    <sheet name="TROŠKOVNIK Grupa 47" sheetId="1" r:id="rId1"/>
  </sheets>
  <definedNames>
    <definedName name="_xlnm.Print_Area" localSheetId="0">'TROŠKOVNIK Grupa 47'!$A$2:$N$35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5" i="1" l="1"/>
  <c r="M34" i="1"/>
  <c r="L33" i="1"/>
  <c r="M33" i="1" s="1"/>
  <c r="J33" i="1"/>
  <c r="K33" i="1"/>
  <c r="L32" i="1"/>
  <c r="M32" i="1" s="1"/>
  <c r="J32" i="1"/>
  <c r="K32" i="1" s="1"/>
  <c r="L31" i="1"/>
  <c r="J31" i="1"/>
  <c r="K31" i="1" s="1"/>
  <c r="L30" i="1"/>
  <c r="M30" i="1"/>
  <c r="N30" i="1" s="1"/>
  <c r="J30" i="1"/>
  <c r="K30" i="1" s="1"/>
  <c r="L29" i="1"/>
  <c r="N29" i="1" s="1"/>
  <c r="M29" i="1"/>
  <c r="J29" i="1"/>
  <c r="K29" i="1" s="1"/>
  <c r="L28" i="1"/>
  <c r="M28" i="1"/>
  <c r="N28" i="1" s="1"/>
  <c r="J28" i="1"/>
  <c r="K28" i="1"/>
  <c r="L27" i="1"/>
  <c r="M27" i="1" s="1"/>
  <c r="N27" i="1" s="1"/>
  <c r="J27" i="1"/>
  <c r="K27" i="1"/>
  <c r="L26" i="1"/>
  <c r="M26" i="1" s="1"/>
  <c r="J26" i="1"/>
  <c r="K26" i="1" s="1"/>
  <c r="L25" i="1"/>
  <c r="M25" i="1" s="1"/>
  <c r="J25" i="1"/>
  <c r="K25" i="1"/>
  <c r="L24" i="1"/>
  <c r="N24" i="1" s="1"/>
  <c r="M24" i="1"/>
  <c r="J24" i="1"/>
  <c r="K24" i="1"/>
  <c r="L23" i="1"/>
  <c r="J23" i="1"/>
  <c r="K23" i="1" s="1"/>
  <c r="L22" i="1"/>
  <c r="M22" i="1"/>
  <c r="N22" i="1"/>
  <c r="J22" i="1"/>
  <c r="K22" i="1" s="1"/>
  <c r="L21" i="1"/>
  <c r="M21" i="1"/>
  <c r="N21" i="1" s="1"/>
  <c r="J21" i="1"/>
  <c r="K21" i="1" s="1"/>
  <c r="L20" i="1"/>
  <c r="N20" i="1" s="1"/>
  <c r="M20" i="1"/>
  <c r="J20" i="1"/>
  <c r="K20" i="1"/>
  <c r="L19" i="1"/>
  <c r="N19" i="1" s="1"/>
  <c r="M19" i="1"/>
  <c r="J19" i="1"/>
  <c r="K19" i="1" s="1"/>
  <c r="L18" i="1"/>
  <c r="M18" i="1" s="1"/>
  <c r="J18" i="1"/>
  <c r="K18" i="1" s="1"/>
  <c r="L17" i="1"/>
  <c r="J17" i="1"/>
  <c r="K17" i="1" s="1"/>
  <c r="L16" i="1"/>
  <c r="M16" i="1" s="1"/>
  <c r="J16" i="1"/>
  <c r="K16" i="1" s="1"/>
  <c r="L15" i="1"/>
  <c r="M15" i="1"/>
  <c r="N15" i="1"/>
  <c r="J15" i="1"/>
  <c r="K15" i="1" s="1"/>
  <c r="N14" i="1"/>
  <c r="M14" i="1"/>
  <c r="L14" i="1"/>
  <c r="K14" i="1"/>
  <c r="J14" i="1"/>
  <c r="N13" i="1"/>
  <c r="M13" i="1"/>
  <c r="L13" i="1"/>
  <c r="K13" i="1"/>
  <c r="J13" i="1"/>
  <c r="N12" i="1"/>
  <c r="M12" i="1"/>
  <c r="L12" i="1"/>
  <c r="K12" i="1"/>
  <c r="J12" i="1"/>
  <c r="N11" i="1"/>
  <c r="M11" i="1"/>
  <c r="L11" i="1"/>
  <c r="K11" i="1"/>
  <c r="J11" i="1"/>
  <c r="N33" i="1" l="1"/>
  <c r="N32" i="1"/>
  <c r="N31" i="1"/>
  <c r="M31" i="1"/>
  <c r="N26" i="1"/>
  <c r="N25" i="1"/>
  <c r="M23" i="1"/>
  <c r="N23" i="1" s="1"/>
  <c r="N18" i="1"/>
  <c r="M17" i="1"/>
  <c r="N17" i="1" s="1"/>
  <c r="N16" i="1"/>
</calcChain>
</file>

<file path=xl/sharedStrings.xml><?xml version="1.0" encoding="utf-8"?>
<sst xmlns="http://schemas.openxmlformats.org/spreadsheetml/2006/main" count="140" uniqueCount="76">
  <si>
    <t>HRVATSKI ZAVOD ZA JAVNO ZDRAVSTVO, Zagreb, Rockefellerova 7</t>
  </si>
  <si>
    <t xml:space="preserve">
</t>
  </si>
  <si>
    <t>ZAJEDNIČKA JAVNA NABAVA ZA POTREBE ZDRAVSTEVNIH USTANOVA REPUBLIKE HRVATSKE</t>
  </si>
  <si>
    <t>REAGENSI, TESTOVI I POTROŠNI MATERIJAL ZA MIKROBIOLOGIJU</t>
  </si>
  <si>
    <t>Evidencijski broj nabave: EVV-ZN 03/23</t>
  </si>
  <si>
    <t>TROŠKOVNIK - Grupa 47: Testovi i potrošni materijal  uz aparat Gemini</t>
  </si>
  <si>
    <t>REDNI
BROJ</t>
  </si>
  <si>
    <t>NAZIV I OPIS PREDMETA NABAVE</t>
  </si>
  <si>
    <t>JEDINICA
MJERE</t>
  </si>
  <si>
    <t>OKVIRNA DVOGODIŠNJA KOLIČINA</t>
  </si>
  <si>
    <t>PROIZVOĐAČ- ZEMLJA PORIJEKLA</t>
  </si>
  <si>
    <t>ŠIFRA/
KATALOŠKI BROJ PROIZVOĐAČA</t>
  </si>
  <si>
    <t>ORIGINALNO PAKIRANJE</t>
  </si>
  <si>
    <t>JEDINIČNA CIJENA  BEZ 
PDV-a (EUR)</t>
  </si>
  <si>
    <t>STOPA        PDV-a
(%)</t>
  </si>
  <si>
    <t xml:space="preserve"> IZNOS   PDV-a (EUR)</t>
  </si>
  <si>
    <t>JEDINIČNA CIJENA  S PDV-om (EUR)</t>
  </si>
  <si>
    <t>UKUPNA
CIJENA STAVKE BEZ PDV-a (EUR)</t>
  </si>
  <si>
    <t>UKUPAN IZNOS   PDV-a (EUR)</t>
  </si>
  <si>
    <t>UKUPNA
CIJENA STAVKE S    PDV-om (EUR)</t>
  </si>
  <si>
    <r>
      <t xml:space="preserve">GRUPA PREDMETA NABAVE 47: Testovi i potrošni materijal  uz aparat Gemini
</t>
    </r>
    <r>
      <rPr>
        <sz val="11"/>
        <rFont val="Calibri"/>
        <family val="2"/>
        <scheme val="minor"/>
      </rPr>
      <t>VAŽNO: Svi ponuđeni artikli moraju biti kompatibilni s uređajem koji se ustupa na besplatno korištenje. Sve troškove snosi Ponuditelj.</t>
    </r>
  </si>
  <si>
    <t xml:space="preserve">ELISA - Adenovirusi IgM </t>
  </si>
  <si>
    <t>test</t>
  </si>
  <si>
    <t>ELISA - Adenovirusi IgG</t>
  </si>
  <si>
    <t>ELISA - Mycoplasma pneumoniae IgM</t>
  </si>
  <si>
    <t>ELISA - Mycoplasma pneumoniae IgG</t>
  </si>
  <si>
    <t>HSV 1+2 IgG</t>
  </si>
  <si>
    <t>HSV 1+2 IgM</t>
  </si>
  <si>
    <t>Legionella pneumophila IgG</t>
  </si>
  <si>
    <t>Legionella pneumophila IgM</t>
  </si>
  <si>
    <t>Chlamydia pneumoniae IgG</t>
  </si>
  <si>
    <t>Chlamydia pneumoniae IgM</t>
  </si>
  <si>
    <t>HHV6 IgG</t>
  </si>
  <si>
    <t>Measles IgG</t>
  </si>
  <si>
    <t>Measles IgM</t>
  </si>
  <si>
    <t>Coxsackievirus IgG</t>
  </si>
  <si>
    <t>Coxsackievirus IgM</t>
  </si>
  <si>
    <t>Mumps IgG</t>
  </si>
  <si>
    <t>Mumps IgM</t>
  </si>
  <si>
    <t>RF apsorbens</t>
  </si>
  <si>
    <t>ELISA - Parvovirus B19 IgG</t>
  </si>
  <si>
    <t>ELISA- Parvovirus B19 IgM</t>
  </si>
  <si>
    <t>UKUPNO ZA GRUPU PREDMETA NABAVE 47 BROJKAMA BEZ PDV-a:</t>
  </si>
  <si>
    <t>UKUPNO ZA GRUPU PREDMETA NABAVE 47 BROJKAMA S PDV-om:</t>
  </si>
  <si>
    <t>12=4*8</t>
  </si>
  <si>
    <t>14=12+13</t>
  </si>
  <si>
    <t>Varicella zoster IgG</t>
  </si>
  <si>
    <t>LYME IGM</t>
  </si>
  <si>
    <t xml:space="preserve">LYME IGG </t>
  </si>
  <si>
    <t>ESR128M</t>
  </si>
  <si>
    <t>ESR128G</t>
  </si>
  <si>
    <t>ESR127M</t>
  </si>
  <si>
    <t>ESR127G</t>
  </si>
  <si>
    <t>ESR105G</t>
  </si>
  <si>
    <t>ESR105M</t>
  </si>
  <si>
    <t>ESR106G</t>
  </si>
  <si>
    <t>ESR106M</t>
  </si>
  <si>
    <t>ESR1371G</t>
  </si>
  <si>
    <t>ESR1371M</t>
  </si>
  <si>
    <t>ODZ-235</t>
  </si>
  <si>
    <t>ESR102G</t>
  </si>
  <si>
    <t>ESR102M</t>
  </si>
  <si>
    <t>ESR134G</t>
  </si>
  <si>
    <t>ESR134M</t>
  </si>
  <si>
    <t>ESR103G</t>
  </si>
  <si>
    <t>ESR103M</t>
  </si>
  <si>
    <t>Z200</t>
  </si>
  <si>
    <t>ESR122G</t>
  </si>
  <si>
    <t>ESR122M</t>
  </si>
  <si>
    <t>ESR104G</t>
  </si>
  <si>
    <t>ESR121M</t>
  </si>
  <si>
    <t>ESR121G</t>
  </si>
  <si>
    <t>Virion - Njemačka</t>
  </si>
  <si>
    <t>Vidia - Republika Češka</t>
  </si>
  <si>
    <t>96 testova</t>
  </si>
  <si>
    <t>20ml dostatno za 100 testova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</si>
</sst>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name val="Calibri"/>
      <family val="2"/>
    </font>
    <font>
      <b/>
      <i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1" fillId="2" borderId="1" xfId="1" applyNumberFormat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0" borderId="1" xfId="1" applyFont="1" applyFill="1" applyBorder="1" applyAlignment="1" applyProtection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0" borderId="1" xfId="1" applyFont="1" applyFill="1" applyBorder="1" applyAlignment="1" applyProtection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0" fontId="2" fillId="4" borderId="4" xfId="0" applyFont="1" applyFill="1" applyBorder="1" applyAlignment="1">
      <alignment horizontal="right" vertical="center" wrapText="1"/>
    </xf>
    <xf numFmtId="0" fontId="2" fillId="4" borderId="5" xfId="0" applyFont="1" applyFill="1" applyBorder="1" applyAlignment="1">
      <alignment horizontal="right" vertical="center" wrapText="1"/>
    </xf>
    <xf numFmtId="0" fontId="2" fillId="4" borderId="6" xfId="0" applyFont="1" applyFill="1" applyBorder="1" applyAlignment="1">
      <alignment horizontal="right" vertical="center" wrapText="1"/>
    </xf>
    <xf numFmtId="0" fontId="2" fillId="4" borderId="6" xfId="0" applyFont="1" applyFill="1" applyBorder="1" applyAlignment="1">
      <alignment horizontal="center" vertical="center"/>
    </xf>
    <xf numFmtId="4" fontId="2" fillId="4" borderId="4" xfId="0" applyNumberFormat="1" applyFont="1" applyFill="1" applyBorder="1" applyAlignment="1">
      <alignment horizontal="center" vertical="center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1333500</xdr:colOff>
      <xdr:row>35</xdr:row>
      <xdr:rowOff>0</xdr:rowOff>
    </xdr:from>
    <xdr:to>
      <xdr:col>1</xdr:col>
      <xdr:colOff>1409700</xdr:colOff>
      <xdr:row>35</xdr:row>
      <xdr:rowOff>201930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636B8ED-97BC-4C9F-ABC8-83C5ED8935F0}"/>
            </a:ext>
          </a:extLst>
        </xdr:cNvPr>
        <xdr:cNvSpPr txBox="1">
          <a:spLocks noChangeArrowheads="1"/>
        </xdr:cNvSpPr>
      </xdr:nvSpPr>
      <xdr:spPr bwMode="auto">
        <a:xfrm>
          <a:off x="1914525" y="129444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1333500</xdr:colOff>
      <xdr:row>35</xdr:row>
      <xdr:rowOff>0</xdr:rowOff>
    </xdr:from>
    <xdr:ext cx="76200" cy="20002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E2F795FE-1E20-49FC-BAC9-D16AA4A09549}"/>
            </a:ext>
          </a:extLst>
        </xdr:cNvPr>
        <xdr:cNvSpPr txBox="1">
          <a:spLocks noChangeArrowheads="1"/>
        </xdr:cNvSpPr>
      </xdr:nvSpPr>
      <xdr:spPr bwMode="auto">
        <a:xfrm>
          <a:off x="1914525" y="12944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35</xdr:row>
      <xdr:rowOff>0</xdr:rowOff>
    </xdr:from>
    <xdr:ext cx="76200" cy="20193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5E32A16C-9E81-44A9-84E2-4C6EA3309161}"/>
            </a:ext>
          </a:extLst>
        </xdr:cNvPr>
        <xdr:cNvSpPr txBox="1">
          <a:spLocks noChangeArrowheads="1"/>
        </xdr:cNvSpPr>
      </xdr:nvSpPr>
      <xdr:spPr bwMode="auto">
        <a:xfrm>
          <a:off x="1914525" y="129444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35</xdr:row>
      <xdr:rowOff>0</xdr:rowOff>
    </xdr:from>
    <xdr:ext cx="76200" cy="20002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C3B43658-F767-4A58-9581-68B3870798A0}"/>
            </a:ext>
          </a:extLst>
        </xdr:cNvPr>
        <xdr:cNvSpPr txBox="1">
          <a:spLocks noChangeArrowheads="1"/>
        </xdr:cNvSpPr>
      </xdr:nvSpPr>
      <xdr:spPr bwMode="auto">
        <a:xfrm>
          <a:off x="1914525" y="12944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35</xdr:row>
      <xdr:rowOff>0</xdr:rowOff>
    </xdr:from>
    <xdr:ext cx="76200" cy="20193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7F0426C0-70FD-418A-B563-F2EB2A4906F4}"/>
            </a:ext>
          </a:extLst>
        </xdr:cNvPr>
        <xdr:cNvSpPr txBox="1">
          <a:spLocks noChangeArrowheads="1"/>
        </xdr:cNvSpPr>
      </xdr:nvSpPr>
      <xdr:spPr bwMode="auto">
        <a:xfrm>
          <a:off x="1914525" y="129444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35</xdr:row>
      <xdr:rowOff>0</xdr:rowOff>
    </xdr:from>
    <xdr:ext cx="76200" cy="20002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5955D121-985D-41A6-B692-907CD5B6C67C}"/>
            </a:ext>
          </a:extLst>
        </xdr:cNvPr>
        <xdr:cNvSpPr txBox="1">
          <a:spLocks noChangeArrowheads="1"/>
        </xdr:cNvSpPr>
      </xdr:nvSpPr>
      <xdr:spPr bwMode="auto">
        <a:xfrm>
          <a:off x="1914525" y="12944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35</xdr:row>
      <xdr:rowOff>0</xdr:rowOff>
    </xdr:from>
    <xdr:ext cx="76200" cy="20193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1900C181-0457-44D3-BD07-D5A59AA1D556}"/>
            </a:ext>
          </a:extLst>
        </xdr:cNvPr>
        <xdr:cNvSpPr txBox="1">
          <a:spLocks noChangeArrowheads="1"/>
        </xdr:cNvSpPr>
      </xdr:nvSpPr>
      <xdr:spPr bwMode="auto">
        <a:xfrm>
          <a:off x="1914525" y="129444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35</xdr:row>
      <xdr:rowOff>0</xdr:rowOff>
    </xdr:from>
    <xdr:ext cx="76200" cy="20002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8F6CB922-9BA2-4DAC-86D0-7DBC5EB0F76E}"/>
            </a:ext>
          </a:extLst>
        </xdr:cNvPr>
        <xdr:cNvSpPr txBox="1">
          <a:spLocks noChangeArrowheads="1"/>
        </xdr:cNvSpPr>
      </xdr:nvSpPr>
      <xdr:spPr bwMode="auto">
        <a:xfrm>
          <a:off x="1914525" y="12944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35</xdr:row>
      <xdr:rowOff>0</xdr:rowOff>
    </xdr:from>
    <xdr:ext cx="76200" cy="20193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25B532E4-C7CE-4654-AAE6-D30E492AD01E}"/>
            </a:ext>
          </a:extLst>
        </xdr:cNvPr>
        <xdr:cNvSpPr txBox="1">
          <a:spLocks noChangeArrowheads="1"/>
        </xdr:cNvSpPr>
      </xdr:nvSpPr>
      <xdr:spPr bwMode="auto">
        <a:xfrm>
          <a:off x="1914525" y="129444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35</xdr:row>
      <xdr:rowOff>0</xdr:rowOff>
    </xdr:from>
    <xdr:ext cx="76200" cy="20002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345DE9C-43D9-4D9C-A736-715262D537BA}"/>
            </a:ext>
          </a:extLst>
        </xdr:cNvPr>
        <xdr:cNvSpPr txBox="1">
          <a:spLocks noChangeArrowheads="1"/>
        </xdr:cNvSpPr>
      </xdr:nvSpPr>
      <xdr:spPr bwMode="auto">
        <a:xfrm>
          <a:off x="1914525" y="12944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35</xdr:row>
      <xdr:rowOff>0</xdr:rowOff>
    </xdr:from>
    <xdr:ext cx="76200" cy="20193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1AC51610-9B73-4BE2-83F1-F7B35D321F70}"/>
            </a:ext>
          </a:extLst>
        </xdr:cNvPr>
        <xdr:cNvSpPr txBox="1">
          <a:spLocks noChangeArrowheads="1"/>
        </xdr:cNvSpPr>
      </xdr:nvSpPr>
      <xdr:spPr bwMode="auto">
        <a:xfrm>
          <a:off x="1914525" y="129444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35</xdr:row>
      <xdr:rowOff>0</xdr:rowOff>
    </xdr:from>
    <xdr:ext cx="76200" cy="20002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8010D83A-B6BE-415D-89C1-361A95B3CA7D}"/>
            </a:ext>
          </a:extLst>
        </xdr:cNvPr>
        <xdr:cNvSpPr txBox="1">
          <a:spLocks noChangeArrowheads="1"/>
        </xdr:cNvSpPr>
      </xdr:nvSpPr>
      <xdr:spPr bwMode="auto">
        <a:xfrm>
          <a:off x="1914525" y="12944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35</xdr:row>
      <xdr:rowOff>0</xdr:rowOff>
    </xdr:from>
    <xdr:ext cx="76200" cy="20193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665E57FC-EA99-4774-87B2-5E3C8A4F2517}"/>
            </a:ext>
          </a:extLst>
        </xdr:cNvPr>
        <xdr:cNvSpPr txBox="1">
          <a:spLocks noChangeArrowheads="1"/>
        </xdr:cNvSpPr>
      </xdr:nvSpPr>
      <xdr:spPr bwMode="auto">
        <a:xfrm>
          <a:off x="1914525" y="129444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35</xdr:row>
      <xdr:rowOff>0</xdr:rowOff>
    </xdr:from>
    <xdr:ext cx="76200" cy="20002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53E3C23F-7FCB-4B97-A5F7-4DA38B11AF30}"/>
            </a:ext>
          </a:extLst>
        </xdr:cNvPr>
        <xdr:cNvSpPr txBox="1">
          <a:spLocks noChangeArrowheads="1"/>
        </xdr:cNvSpPr>
      </xdr:nvSpPr>
      <xdr:spPr bwMode="auto">
        <a:xfrm>
          <a:off x="1914525" y="12944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35</xdr:row>
      <xdr:rowOff>0</xdr:rowOff>
    </xdr:from>
    <xdr:ext cx="76200" cy="20193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799A8DD1-17A4-4CBF-A4BA-D2F822C5CD8A}"/>
            </a:ext>
          </a:extLst>
        </xdr:cNvPr>
        <xdr:cNvSpPr txBox="1">
          <a:spLocks noChangeArrowheads="1"/>
        </xdr:cNvSpPr>
      </xdr:nvSpPr>
      <xdr:spPr bwMode="auto">
        <a:xfrm>
          <a:off x="1914525" y="129444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35</xdr:row>
      <xdr:rowOff>0</xdr:rowOff>
    </xdr:from>
    <xdr:ext cx="76200" cy="20002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7BF4CBAC-220C-401C-8BC9-B4230752445D}"/>
            </a:ext>
          </a:extLst>
        </xdr:cNvPr>
        <xdr:cNvSpPr txBox="1">
          <a:spLocks noChangeArrowheads="1"/>
        </xdr:cNvSpPr>
      </xdr:nvSpPr>
      <xdr:spPr bwMode="auto">
        <a:xfrm>
          <a:off x="1914525" y="12944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35</xdr:row>
      <xdr:rowOff>0</xdr:rowOff>
    </xdr:from>
    <xdr:ext cx="76200" cy="20193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DBE1CF87-1395-43A2-9812-572F5A2DE495}"/>
            </a:ext>
          </a:extLst>
        </xdr:cNvPr>
        <xdr:cNvSpPr txBox="1">
          <a:spLocks noChangeArrowheads="1"/>
        </xdr:cNvSpPr>
      </xdr:nvSpPr>
      <xdr:spPr bwMode="auto">
        <a:xfrm>
          <a:off x="1914525" y="129444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35</xdr:row>
      <xdr:rowOff>0</xdr:rowOff>
    </xdr:from>
    <xdr:ext cx="76200" cy="20002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D360FD62-D537-4B09-8D9A-0D1175AB86BE}"/>
            </a:ext>
          </a:extLst>
        </xdr:cNvPr>
        <xdr:cNvSpPr txBox="1">
          <a:spLocks noChangeArrowheads="1"/>
        </xdr:cNvSpPr>
      </xdr:nvSpPr>
      <xdr:spPr bwMode="auto">
        <a:xfrm>
          <a:off x="1914525" y="12944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2:N35"/>
  <sheetViews>
    <sheetView tabSelected="1" topLeftCell="F21" zoomScale="98" zoomScaleNormal="98" zoomScaleSheetLayoutView="50" workbookViewId="0">
      <selection activeCell="M36" sqref="M36"/>
    </sheetView>
  </sheetViews>
  <sheetFormatPr defaultColWidth="9.140625" defaultRowHeight="21" x14ac:dyDescent="0.35"/>
  <cols>
    <col min="1" max="1" width="8.7109375" style="1" customWidth="1"/>
    <col min="2" max="2" width="70.7109375" style="19" customWidth="1"/>
    <col min="3" max="4" width="11.42578125" style="1" customWidth="1"/>
    <col min="5" max="5" width="20.42578125" style="1" customWidth="1"/>
    <col min="6" max="6" width="11.42578125" style="1" customWidth="1"/>
    <col min="7" max="7" width="16.85546875" style="1" customWidth="1"/>
    <col min="8" max="14" width="11.42578125" style="1" customWidth="1"/>
    <col min="15" max="16384" width="9.140625" style="6"/>
  </cols>
  <sheetData>
    <row r="2" spans="1:14" s="4" customFormat="1" ht="20.100000000000001" customHeight="1" x14ac:dyDescent="0.25">
      <c r="A2" s="1"/>
      <c r="B2" s="2" t="s">
        <v>0</v>
      </c>
      <c r="C2" s="3" t="s">
        <v>1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s="4" customFormat="1" ht="20.100000000000001" customHeight="1" x14ac:dyDescent="0.25">
      <c r="A3" s="1"/>
      <c r="B3" s="2" t="s">
        <v>2</v>
      </c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s="4" customFormat="1" ht="20.100000000000001" customHeight="1" x14ac:dyDescent="0.25">
      <c r="A4" s="1"/>
      <c r="B4" s="2" t="s">
        <v>3</v>
      </c>
      <c r="C4" s="3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s="4" customFormat="1" ht="20.100000000000001" customHeight="1" x14ac:dyDescent="0.25">
      <c r="A5" s="1"/>
      <c r="B5" s="5" t="s">
        <v>4</v>
      </c>
      <c r="C5" s="3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1.25" customHeight="1" x14ac:dyDescent="0.35">
      <c r="A6" s="30" t="s">
        <v>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x14ac:dyDescent="0.35">
      <c r="A7" s="7"/>
      <c r="B7" s="8"/>
      <c r="C7" s="7"/>
      <c r="D7" s="7"/>
      <c r="E7" s="7"/>
      <c r="F7" s="7"/>
      <c r="G7" s="7"/>
    </row>
    <row r="8" spans="1:14" ht="80.099999999999994" customHeight="1" x14ac:dyDescent="0.35">
      <c r="A8" s="9" t="s">
        <v>6</v>
      </c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9" t="s">
        <v>12</v>
      </c>
      <c r="H8" s="9" t="s">
        <v>13</v>
      </c>
      <c r="I8" s="9" t="s">
        <v>14</v>
      </c>
      <c r="J8" s="9" t="s">
        <v>15</v>
      </c>
      <c r="K8" s="9" t="s">
        <v>16</v>
      </c>
      <c r="L8" s="9" t="s">
        <v>17</v>
      </c>
      <c r="M8" s="9" t="s">
        <v>18</v>
      </c>
      <c r="N8" s="9" t="s">
        <v>19</v>
      </c>
    </row>
    <row r="9" spans="1:14" s="10" customFormat="1" ht="9.9499999999999993" customHeight="1" x14ac:dyDescent="0.3">
      <c r="A9" s="20">
        <v>1</v>
      </c>
      <c r="B9" s="21">
        <v>2</v>
      </c>
      <c r="C9" s="20">
        <v>3</v>
      </c>
      <c r="D9" s="20">
        <v>4</v>
      </c>
      <c r="E9" s="20">
        <v>5</v>
      </c>
      <c r="F9" s="22">
        <v>6</v>
      </c>
      <c r="G9" s="20">
        <v>7</v>
      </c>
      <c r="H9" s="20">
        <v>8</v>
      </c>
      <c r="I9" s="20">
        <v>9</v>
      </c>
      <c r="J9" s="20">
        <v>10</v>
      </c>
      <c r="K9" s="23">
        <v>11</v>
      </c>
      <c r="L9" s="20" t="s">
        <v>44</v>
      </c>
      <c r="M9" s="20">
        <v>13</v>
      </c>
      <c r="N9" s="20" t="s">
        <v>45</v>
      </c>
    </row>
    <row r="10" spans="1:14" ht="54" customHeight="1" x14ac:dyDescent="0.35">
      <c r="A10" s="11"/>
      <c r="B10" s="12" t="s">
        <v>20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s="25" customFormat="1" ht="30" customHeight="1" x14ac:dyDescent="0.25">
      <c r="A11" s="24">
        <v>1</v>
      </c>
      <c r="B11" s="26" t="s">
        <v>21</v>
      </c>
      <c r="C11" s="13" t="s">
        <v>22</v>
      </c>
      <c r="D11" s="14">
        <v>600</v>
      </c>
      <c r="E11" s="14" t="s">
        <v>72</v>
      </c>
      <c r="F11" s="14" t="s">
        <v>49</v>
      </c>
      <c r="G11" s="14" t="s">
        <v>74</v>
      </c>
      <c r="H11" s="15">
        <v>3.1750000000000003</v>
      </c>
      <c r="I11" s="15">
        <v>25</v>
      </c>
      <c r="J11" s="15">
        <f>H11*0.25</f>
        <v>0.79375000000000007</v>
      </c>
      <c r="K11" s="15">
        <f>H11+J11</f>
        <v>3.9687500000000004</v>
      </c>
      <c r="L11" s="15">
        <f>H11*D11</f>
        <v>1905.0000000000002</v>
      </c>
      <c r="M11" s="15">
        <f>L11*0.25</f>
        <v>476.25000000000006</v>
      </c>
      <c r="N11" s="15">
        <f>L11+M11</f>
        <v>2381.2500000000005</v>
      </c>
    </row>
    <row r="12" spans="1:14" s="25" customFormat="1" ht="30" customHeight="1" x14ac:dyDescent="0.25">
      <c r="A12" s="24">
        <v>2</v>
      </c>
      <c r="B12" s="26" t="s">
        <v>23</v>
      </c>
      <c r="C12" s="13" t="s">
        <v>22</v>
      </c>
      <c r="D12" s="14">
        <v>600</v>
      </c>
      <c r="E12" s="14" t="s">
        <v>72</v>
      </c>
      <c r="F12" s="14" t="s">
        <v>50</v>
      </c>
      <c r="G12" s="14" t="s">
        <v>74</v>
      </c>
      <c r="H12" s="15">
        <v>3.1750000000000003</v>
      </c>
      <c r="I12" s="15">
        <v>25</v>
      </c>
      <c r="J12" s="15">
        <f>H12*0.25</f>
        <v>0.79375000000000007</v>
      </c>
      <c r="K12" s="15">
        <f>H12+J12</f>
        <v>3.9687500000000004</v>
      </c>
      <c r="L12" s="15">
        <f>H12*D12</f>
        <v>1905.0000000000002</v>
      </c>
      <c r="M12" s="15">
        <f>L12*0.25</f>
        <v>476.25000000000006</v>
      </c>
      <c r="N12" s="15">
        <f>L12+M12</f>
        <v>2381.2500000000005</v>
      </c>
    </row>
    <row r="13" spans="1:14" s="25" customFormat="1" ht="30" customHeight="1" x14ac:dyDescent="0.25">
      <c r="A13" s="24">
        <v>3</v>
      </c>
      <c r="B13" s="26" t="s">
        <v>24</v>
      </c>
      <c r="C13" s="13" t="s">
        <v>22</v>
      </c>
      <c r="D13" s="14">
        <v>920</v>
      </c>
      <c r="E13" s="14" t="s">
        <v>72</v>
      </c>
      <c r="F13" s="14" t="s">
        <v>51</v>
      </c>
      <c r="G13" s="14" t="s">
        <v>74</v>
      </c>
      <c r="H13" s="15">
        <v>3.1750000000000003</v>
      </c>
      <c r="I13" s="15">
        <v>25</v>
      </c>
      <c r="J13" s="15">
        <f>H13*0.25</f>
        <v>0.79375000000000007</v>
      </c>
      <c r="K13" s="15">
        <f>H13+J13</f>
        <v>3.9687500000000004</v>
      </c>
      <c r="L13" s="15">
        <f>H13*D13</f>
        <v>2921.0000000000005</v>
      </c>
      <c r="M13" s="15">
        <f>L13*0.25</f>
        <v>730.25000000000011</v>
      </c>
      <c r="N13" s="15">
        <f>L13+M13</f>
        <v>3651.2500000000005</v>
      </c>
    </row>
    <row r="14" spans="1:14" s="25" customFormat="1" ht="30" customHeight="1" x14ac:dyDescent="0.25">
      <c r="A14" s="24">
        <v>4</v>
      </c>
      <c r="B14" s="26" t="s">
        <v>25</v>
      </c>
      <c r="C14" s="13" t="s">
        <v>22</v>
      </c>
      <c r="D14" s="14">
        <v>920</v>
      </c>
      <c r="E14" s="14" t="s">
        <v>72</v>
      </c>
      <c r="F14" s="14" t="s">
        <v>52</v>
      </c>
      <c r="G14" s="14" t="s">
        <v>74</v>
      </c>
      <c r="H14" s="15">
        <v>3.1750000000000003</v>
      </c>
      <c r="I14" s="15">
        <v>25</v>
      </c>
      <c r="J14" s="15">
        <f>H14*0.25</f>
        <v>0.79375000000000007</v>
      </c>
      <c r="K14" s="15">
        <f>H14+J14</f>
        <v>3.9687500000000004</v>
      </c>
      <c r="L14" s="15">
        <f>H14*D14</f>
        <v>2921.0000000000005</v>
      </c>
      <c r="M14" s="15">
        <f>L14*0.25</f>
        <v>730.25000000000011</v>
      </c>
      <c r="N14" s="15">
        <f>L14+M14</f>
        <v>3651.2500000000005</v>
      </c>
    </row>
    <row r="15" spans="1:14" s="25" customFormat="1" ht="30" customHeight="1" x14ac:dyDescent="0.25">
      <c r="A15" s="24">
        <v>5</v>
      </c>
      <c r="B15" s="27" t="s">
        <v>26</v>
      </c>
      <c r="C15" s="16" t="s">
        <v>22</v>
      </c>
      <c r="D15" s="14">
        <v>1800</v>
      </c>
      <c r="E15" s="14" t="s">
        <v>72</v>
      </c>
      <c r="F15" s="14" t="s">
        <v>53</v>
      </c>
      <c r="G15" s="14" t="s">
        <v>74</v>
      </c>
      <c r="H15" s="15">
        <v>1.5779166666666666</v>
      </c>
      <c r="I15" s="15">
        <v>25</v>
      </c>
      <c r="J15" s="15">
        <f>H15*0.25</f>
        <v>0.39447916666666666</v>
      </c>
      <c r="K15" s="15">
        <f>H15+J15</f>
        <v>1.9723958333333333</v>
      </c>
      <c r="L15" s="15">
        <f>H15*D15</f>
        <v>2840.25</v>
      </c>
      <c r="M15" s="15">
        <f>L15*0.25</f>
        <v>710.0625</v>
      </c>
      <c r="N15" s="15">
        <f>L15+M15</f>
        <v>3550.3125</v>
      </c>
    </row>
    <row r="16" spans="1:14" s="25" customFormat="1" ht="30" customHeight="1" x14ac:dyDescent="0.25">
      <c r="A16" s="24">
        <v>6</v>
      </c>
      <c r="B16" s="27" t="s">
        <v>27</v>
      </c>
      <c r="C16" s="16" t="s">
        <v>22</v>
      </c>
      <c r="D16" s="14">
        <v>1200</v>
      </c>
      <c r="E16" s="14" t="s">
        <v>72</v>
      </c>
      <c r="F16" s="14" t="s">
        <v>54</v>
      </c>
      <c r="G16" s="14" t="s">
        <v>74</v>
      </c>
      <c r="H16" s="15">
        <v>1.5779166666666666</v>
      </c>
      <c r="I16" s="15">
        <v>25</v>
      </c>
      <c r="J16" s="15">
        <f>H16*0.25</f>
        <v>0.39447916666666666</v>
      </c>
      <c r="K16" s="15">
        <f>H16+J16</f>
        <v>1.9723958333333333</v>
      </c>
      <c r="L16" s="15">
        <f>H16*D16</f>
        <v>1893.5</v>
      </c>
      <c r="M16" s="15">
        <f>L16*0.25</f>
        <v>473.375</v>
      </c>
      <c r="N16" s="15">
        <f>L16+M16</f>
        <v>2366.875</v>
      </c>
    </row>
    <row r="17" spans="1:14" s="25" customFormat="1" ht="30" customHeight="1" x14ac:dyDescent="0.25">
      <c r="A17" s="24">
        <v>7</v>
      </c>
      <c r="B17" s="27" t="s">
        <v>28</v>
      </c>
      <c r="C17" s="16" t="s">
        <v>22</v>
      </c>
      <c r="D17" s="14">
        <v>2424</v>
      </c>
      <c r="E17" s="14" t="s">
        <v>72</v>
      </c>
      <c r="F17" s="14" t="s">
        <v>55</v>
      </c>
      <c r="G17" s="14" t="s">
        <v>74</v>
      </c>
      <c r="H17" s="15">
        <v>3.1750000000000003</v>
      </c>
      <c r="I17" s="15">
        <v>25</v>
      </c>
      <c r="J17" s="15">
        <f>H17*0.25</f>
        <v>0.79375000000000007</v>
      </c>
      <c r="K17" s="15">
        <f>H17+J17</f>
        <v>3.9687500000000004</v>
      </c>
      <c r="L17" s="15">
        <f>H17*D17</f>
        <v>7696.2000000000007</v>
      </c>
      <c r="M17" s="15">
        <f>L17*0.25</f>
        <v>1924.0500000000002</v>
      </c>
      <c r="N17" s="15">
        <f>L17+M17</f>
        <v>9620.25</v>
      </c>
    </row>
    <row r="18" spans="1:14" s="25" customFormat="1" ht="30" customHeight="1" x14ac:dyDescent="0.25">
      <c r="A18" s="24">
        <v>8</v>
      </c>
      <c r="B18" s="27" t="s">
        <v>29</v>
      </c>
      <c r="C18" s="16" t="s">
        <v>22</v>
      </c>
      <c r="D18" s="14">
        <v>2424</v>
      </c>
      <c r="E18" s="14" t="s">
        <v>72</v>
      </c>
      <c r="F18" s="14" t="s">
        <v>56</v>
      </c>
      <c r="G18" s="14" t="s">
        <v>74</v>
      </c>
      <c r="H18" s="15">
        <v>3.1750000000000003</v>
      </c>
      <c r="I18" s="15">
        <v>25</v>
      </c>
      <c r="J18" s="15">
        <f>H18*0.25</f>
        <v>0.79375000000000007</v>
      </c>
      <c r="K18" s="15">
        <f>H18+J18</f>
        <v>3.9687500000000004</v>
      </c>
      <c r="L18" s="15">
        <f>H18*D18</f>
        <v>7696.2000000000007</v>
      </c>
      <c r="M18" s="15">
        <f>L18*0.25</f>
        <v>1924.0500000000002</v>
      </c>
      <c r="N18" s="15">
        <f>L18+M18</f>
        <v>9620.25</v>
      </c>
    </row>
    <row r="19" spans="1:14" s="25" customFormat="1" ht="30" customHeight="1" x14ac:dyDescent="0.25">
      <c r="A19" s="24">
        <v>9</v>
      </c>
      <c r="B19" s="27" t="s">
        <v>30</v>
      </c>
      <c r="C19" s="16" t="s">
        <v>22</v>
      </c>
      <c r="D19" s="14">
        <v>700</v>
      </c>
      <c r="E19" s="14" t="s">
        <v>72</v>
      </c>
      <c r="F19" s="14" t="s">
        <v>57</v>
      </c>
      <c r="G19" s="14" t="s">
        <v>74</v>
      </c>
      <c r="H19" s="15">
        <v>2.7437499999999999</v>
      </c>
      <c r="I19" s="15">
        <v>25</v>
      </c>
      <c r="J19" s="15">
        <f>H19*0.25</f>
        <v>0.68593749999999998</v>
      </c>
      <c r="K19" s="15">
        <f>H19+J19</f>
        <v>3.4296875</v>
      </c>
      <c r="L19" s="15">
        <f>H19*D19</f>
        <v>1920.625</v>
      </c>
      <c r="M19" s="15">
        <f>L19*0.25</f>
        <v>480.15625</v>
      </c>
      <c r="N19" s="15">
        <f>L19+M19</f>
        <v>2400.78125</v>
      </c>
    </row>
    <row r="20" spans="1:14" s="25" customFormat="1" ht="30" customHeight="1" x14ac:dyDescent="0.25">
      <c r="A20" s="24">
        <v>10</v>
      </c>
      <c r="B20" s="27" t="s">
        <v>31</v>
      </c>
      <c r="C20" s="16" t="s">
        <v>22</v>
      </c>
      <c r="D20" s="14">
        <v>700</v>
      </c>
      <c r="E20" s="14" t="s">
        <v>72</v>
      </c>
      <c r="F20" s="14" t="s">
        <v>58</v>
      </c>
      <c r="G20" s="14" t="s">
        <v>74</v>
      </c>
      <c r="H20" s="15">
        <v>2.7437499999999999</v>
      </c>
      <c r="I20" s="15">
        <v>25</v>
      </c>
      <c r="J20" s="15">
        <f>H20*0.25</f>
        <v>0.68593749999999998</v>
      </c>
      <c r="K20" s="15">
        <f>H20+J20</f>
        <v>3.4296875</v>
      </c>
      <c r="L20" s="15">
        <f>H20*D20</f>
        <v>1920.625</v>
      </c>
      <c r="M20" s="15">
        <f>L20*0.25</f>
        <v>480.15625</v>
      </c>
      <c r="N20" s="15">
        <f>L20+M20</f>
        <v>2400.78125</v>
      </c>
    </row>
    <row r="21" spans="1:14" s="25" customFormat="1" ht="30" customHeight="1" x14ac:dyDescent="0.25">
      <c r="A21" s="24">
        <v>11</v>
      </c>
      <c r="B21" s="27" t="s">
        <v>32</v>
      </c>
      <c r="C21" s="16" t="s">
        <v>22</v>
      </c>
      <c r="D21" s="14">
        <v>600</v>
      </c>
      <c r="E21" s="14" t="s">
        <v>73</v>
      </c>
      <c r="F21" s="14" t="s">
        <v>59</v>
      </c>
      <c r="G21" s="14" t="s">
        <v>74</v>
      </c>
      <c r="H21" s="15">
        <v>3.1895833333333332</v>
      </c>
      <c r="I21" s="15">
        <v>25</v>
      </c>
      <c r="J21" s="15">
        <f>H21*0.25</f>
        <v>0.7973958333333333</v>
      </c>
      <c r="K21" s="15">
        <f>H21+J21</f>
        <v>3.9869791666666665</v>
      </c>
      <c r="L21" s="15">
        <f>H21*D21</f>
        <v>1913.75</v>
      </c>
      <c r="M21" s="15">
        <f>L21*0.25</f>
        <v>478.4375</v>
      </c>
      <c r="N21" s="15">
        <f>L21+M21</f>
        <v>2392.1875</v>
      </c>
    </row>
    <row r="22" spans="1:14" s="25" customFormat="1" ht="30" customHeight="1" x14ac:dyDescent="0.25">
      <c r="A22" s="24">
        <v>12</v>
      </c>
      <c r="B22" s="27" t="s">
        <v>33</v>
      </c>
      <c r="C22" s="16" t="s">
        <v>22</v>
      </c>
      <c r="D22" s="14">
        <v>920</v>
      </c>
      <c r="E22" s="14" t="s">
        <v>72</v>
      </c>
      <c r="F22" s="14" t="s">
        <v>60</v>
      </c>
      <c r="G22" s="14" t="s">
        <v>74</v>
      </c>
      <c r="H22" s="15">
        <v>3.1750000000000003</v>
      </c>
      <c r="I22" s="15">
        <v>25</v>
      </c>
      <c r="J22" s="15">
        <f>H22*0.25</f>
        <v>0.79375000000000007</v>
      </c>
      <c r="K22" s="15">
        <f>H22+J22</f>
        <v>3.9687500000000004</v>
      </c>
      <c r="L22" s="15">
        <f>H22*D22</f>
        <v>2921.0000000000005</v>
      </c>
      <c r="M22" s="15">
        <f>L22*0.25</f>
        <v>730.25000000000011</v>
      </c>
      <c r="N22" s="15">
        <f>L22+M22</f>
        <v>3651.2500000000005</v>
      </c>
    </row>
    <row r="23" spans="1:14" s="25" customFormat="1" ht="30" customHeight="1" x14ac:dyDescent="0.25">
      <c r="A23" s="24">
        <v>13</v>
      </c>
      <c r="B23" s="27" t="s">
        <v>34</v>
      </c>
      <c r="C23" s="16" t="s">
        <v>22</v>
      </c>
      <c r="D23" s="14">
        <v>192</v>
      </c>
      <c r="E23" s="14" t="s">
        <v>72</v>
      </c>
      <c r="F23" s="14" t="s">
        <v>61</v>
      </c>
      <c r="G23" s="14" t="s">
        <v>74</v>
      </c>
      <c r="H23" s="15">
        <v>3.1750000000000003</v>
      </c>
      <c r="I23" s="15">
        <v>25</v>
      </c>
      <c r="J23" s="15">
        <f>H23*0.25</f>
        <v>0.79375000000000007</v>
      </c>
      <c r="K23" s="15">
        <f>H23+J23</f>
        <v>3.9687500000000004</v>
      </c>
      <c r="L23" s="15">
        <f>H23*D23</f>
        <v>609.6</v>
      </c>
      <c r="M23" s="15">
        <f>L23*0.25</f>
        <v>152.4</v>
      </c>
      <c r="N23" s="15">
        <f>L23+M23</f>
        <v>762</v>
      </c>
    </row>
    <row r="24" spans="1:14" s="25" customFormat="1" ht="30" customHeight="1" x14ac:dyDescent="0.25">
      <c r="A24" s="24">
        <v>14</v>
      </c>
      <c r="B24" s="27" t="s">
        <v>35</v>
      </c>
      <c r="C24" s="16" t="s">
        <v>22</v>
      </c>
      <c r="D24" s="14">
        <v>192</v>
      </c>
      <c r="E24" s="14" t="s">
        <v>72</v>
      </c>
      <c r="F24" s="14" t="s">
        <v>62</v>
      </c>
      <c r="G24" s="14" t="s">
        <v>74</v>
      </c>
      <c r="H24" s="15">
        <v>2.8812500000000001</v>
      </c>
      <c r="I24" s="15">
        <v>25</v>
      </c>
      <c r="J24" s="15">
        <f>H24*0.25</f>
        <v>0.72031250000000002</v>
      </c>
      <c r="K24" s="15">
        <f>H24+J24</f>
        <v>3.6015625</v>
      </c>
      <c r="L24" s="15">
        <f>H24*D24</f>
        <v>553.20000000000005</v>
      </c>
      <c r="M24" s="15">
        <f>L24*0.25</f>
        <v>138.30000000000001</v>
      </c>
      <c r="N24" s="15">
        <f>L24+M24</f>
        <v>691.5</v>
      </c>
    </row>
    <row r="25" spans="1:14" s="25" customFormat="1" ht="30" customHeight="1" x14ac:dyDescent="0.25">
      <c r="A25" s="24">
        <v>15</v>
      </c>
      <c r="B25" s="27" t="s">
        <v>36</v>
      </c>
      <c r="C25" s="16" t="s">
        <v>22</v>
      </c>
      <c r="D25" s="14">
        <v>192</v>
      </c>
      <c r="E25" s="14" t="s">
        <v>72</v>
      </c>
      <c r="F25" s="14" t="s">
        <v>63</v>
      </c>
      <c r="G25" s="14" t="s">
        <v>74</v>
      </c>
      <c r="H25" s="15">
        <v>2.8812500000000001</v>
      </c>
      <c r="I25" s="15">
        <v>25</v>
      </c>
      <c r="J25" s="15">
        <f>H25*0.25</f>
        <v>0.72031250000000002</v>
      </c>
      <c r="K25" s="15">
        <f>H25+J25</f>
        <v>3.6015625</v>
      </c>
      <c r="L25" s="15">
        <f>H25*D25</f>
        <v>553.20000000000005</v>
      </c>
      <c r="M25" s="15">
        <f>L25*0.25</f>
        <v>138.30000000000001</v>
      </c>
      <c r="N25" s="15">
        <f>L25+M25</f>
        <v>691.5</v>
      </c>
    </row>
    <row r="26" spans="1:14" s="25" customFormat="1" ht="30" customHeight="1" x14ac:dyDescent="0.25">
      <c r="A26" s="24">
        <v>16</v>
      </c>
      <c r="B26" s="27" t="s">
        <v>37</v>
      </c>
      <c r="C26" s="16" t="s">
        <v>22</v>
      </c>
      <c r="D26" s="14">
        <v>192</v>
      </c>
      <c r="E26" s="14" t="s">
        <v>72</v>
      </c>
      <c r="F26" s="14" t="s">
        <v>64</v>
      </c>
      <c r="G26" s="14" t="s">
        <v>74</v>
      </c>
      <c r="H26" s="15">
        <v>3.1750000000000003</v>
      </c>
      <c r="I26" s="15">
        <v>25</v>
      </c>
      <c r="J26" s="15">
        <f>H26*0.25</f>
        <v>0.79375000000000007</v>
      </c>
      <c r="K26" s="15">
        <f>H26+J26</f>
        <v>3.9687500000000004</v>
      </c>
      <c r="L26" s="15">
        <f>H26*D26</f>
        <v>609.6</v>
      </c>
      <c r="M26" s="15">
        <f>L26*0.25</f>
        <v>152.4</v>
      </c>
      <c r="N26" s="15">
        <f>L26+M26</f>
        <v>762</v>
      </c>
    </row>
    <row r="27" spans="1:14" s="25" customFormat="1" ht="30" customHeight="1" x14ac:dyDescent="0.25">
      <c r="A27" s="24">
        <v>17</v>
      </c>
      <c r="B27" s="27" t="s">
        <v>38</v>
      </c>
      <c r="C27" s="16" t="s">
        <v>22</v>
      </c>
      <c r="D27" s="14">
        <v>192</v>
      </c>
      <c r="E27" s="14" t="s">
        <v>72</v>
      </c>
      <c r="F27" s="14" t="s">
        <v>65</v>
      </c>
      <c r="G27" s="14" t="s">
        <v>74</v>
      </c>
      <c r="H27" s="15">
        <v>3.1750000000000003</v>
      </c>
      <c r="I27" s="15">
        <v>25</v>
      </c>
      <c r="J27" s="15">
        <f>H27*0.25</f>
        <v>0.79375000000000007</v>
      </c>
      <c r="K27" s="15">
        <f>H27+J27</f>
        <v>3.9687500000000004</v>
      </c>
      <c r="L27" s="15">
        <f>H27*D27</f>
        <v>609.6</v>
      </c>
      <c r="M27" s="15">
        <f>L27*0.25</f>
        <v>152.4</v>
      </c>
      <c r="N27" s="15">
        <f>L27+M27</f>
        <v>762</v>
      </c>
    </row>
    <row r="28" spans="1:14" s="25" customFormat="1" ht="30" customHeight="1" x14ac:dyDescent="0.25">
      <c r="A28" s="24">
        <v>18</v>
      </c>
      <c r="B28" s="27" t="s">
        <v>39</v>
      </c>
      <c r="C28" s="16" t="s">
        <v>22</v>
      </c>
      <c r="D28" s="14">
        <v>500</v>
      </c>
      <c r="E28" s="14" t="s">
        <v>72</v>
      </c>
      <c r="F28" s="14" t="s">
        <v>66</v>
      </c>
      <c r="G28" s="29" t="s">
        <v>75</v>
      </c>
      <c r="H28" s="15">
        <v>0.54</v>
      </c>
      <c r="I28" s="15">
        <v>25</v>
      </c>
      <c r="J28" s="15">
        <f>H28*0.25</f>
        <v>0.13500000000000001</v>
      </c>
      <c r="K28" s="15">
        <f>H28+J28</f>
        <v>0.67500000000000004</v>
      </c>
      <c r="L28" s="15">
        <f>H28*D28</f>
        <v>270</v>
      </c>
      <c r="M28" s="15">
        <f>L28*0.25</f>
        <v>67.5</v>
      </c>
      <c r="N28" s="15">
        <f>L28+M28</f>
        <v>337.5</v>
      </c>
    </row>
    <row r="29" spans="1:14" s="25" customFormat="1" ht="30" customHeight="1" x14ac:dyDescent="0.25">
      <c r="A29" s="24">
        <v>19</v>
      </c>
      <c r="B29" s="26" t="s">
        <v>40</v>
      </c>
      <c r="C29" s="13" t="s">
        <v>22</v>
      </c>
      <c r="D29" s="14">
        <v>1000</v>
      </c>
      <c r="E29" s="14" t="s">
        <v>72</v>
      </c>
      <c r="F29" s="14" t="s">
        <v>67</v>
      </c>
      <c r="G29" s="14" t="s">
        <v>74</v>
      </c>
      <c r="H29" s="15">
        <v>1.5779166666666666</v>
      </c>
      <c r="I29" s="15">
        <v>25</v>
      </c>
      <c r="J29" s="15">
        <f>H29*0.25</f>
        <v>0.39447916666666666</v>
      </c>
      <c r="K29" s="15">
        <f>H29+J29</f>
        <v>1.9723958333333333</v>
      </c>
      <c r="L29" s="15">
        <f>H29*D29</f>
        <v>1577.9166666666667</v>
      </c>
      <c r="M29" s="15">
        <f>L29*0.25</f>
        <v>394.47916666666669</v>
      </c>
      <c r="N29" s="15">
        <f>L29+M29</f>
        <v>1972.3958333333335</v>
      </c>
    </row>
    <row r="30" spans="1:14" s="25" customFormat="1" ht="30" customHeight="1" x14ac:dyDescent="0.25">
      <c r="A30" s="24">
        <v>20</v>
      </c>
      <c r="B30" s="26" t="s">
        <v>41</v>
      </c>
      <c r="C30" s="17" t="s">
        <v>22</v>
      </c>
      <c r="D30" s="14">
        <v>1000</v>
      </c>
      <c r="E30" s="14" t="s">
        <v>72</v>
      </c>
      <c r="F30" s="14" t="s">
        <v>68</v>
      </c>
      <c r="G30" s="14" t="s">
        <v>74</v>
      </c>
      <c r="H30" s="15">
        <v>1.5779166666666666</v>
      </c>
      <c r="I30" s="15">
        <v>25</v>
      </c>
      <c r="J30" s="15">
        <f>H30*0.25</f>
        <v>0.39447916666666666</v>
      </c>
      <c r="K30" s="15">
        <f>H30+J30</f>
        <v>1.9723958333333333</v>
      </c>
      <c r="L30" s="15">
        <f>H30*D30</f>
        <v>1577.9166666666667</v>
      </c>
      <c r="M30" s="15">
        <f>L30*0.25</f>
        <v>394.47916666666669</v>
      </c>
      <c r="N30" s="15">
        <f>L30+M30</f>
        <v>1972.3958333333335</v>
      </c>
    </row>
    <row r="31" spans="1:14" s="25" customFormat="1" ht="30" customHeight="1" x14ac:dyDescent="0.25">
      <c r="A31" s="24">
        <v>21</v>
      </c>
      <c r="B31" s="28" t="s">
        <v>46</v>
      </c>
      <c r="C31" s="24" t="s">
        <v>22</v>
      </c>
      <c r="D31" s="24">
        <v>3200</v>
      </c>
      <c r="E31" s="14" t="s">
        <v>72</v>
      </c>
      <c r="F31" s="14" t="s">
        <v>69</v>
      </c>
      <c r="G31" s="14" t="s">
        <v>74</v>
      </c>
      <c r="H31" s="15">
        <v>2.7608333333333337</v>
      </c>
      <c r="I31" s="15">
        <v>25</v>
      </c>
      <c r="J31" s="15">
        <f>H31*0.25</f>
        <v>0.69020833333333342</v>
      </c>
      <c r="K31" s="15">
        <f>H31+J31</f>
        <v>3.4510416666666672</v>
      </c>
      <c r="L31" s="15">
        <f>H31*D31</f>
        <v>8834.6666666666679</v>
      </c>
      <c r="M31" s="15">
        <f>L31*0.25</f>
        <v>2208.666666666667</v>
      </c>
      <c r="N31" s="15">
        <f>L31+M31</f>
        <v>11043.333333333336</v>
      </c>
    </row>
    <row r="32" spans="1:14" s="25" customFormat="1" ht="30" customHeight="1" x14ac:dyDescent="0.25">
      <c r="A32" s="24">
        <v>22</v>
      </c>
      <c r="B32" s="28" t="s">
        <v>47</v>
      </c>
      <c r="C32" s="24" t="s">
        <v>22</v>
      </c>
      <c r="D32" s="24">
        <v>200</v>
      </c>
      <c r="E32" s="14" t="s">
        <v>72</v>
      </c>
      <c r="F32" s="14" t="s">
        <v>70</v>
      </c>
      <c r="G32" s="14" t="s">
        <v>74</v>
      </c>
      <c r="H32" s="15">
        <v>3.1750000000000003</v>
      </c>
      <c r="I32" s="15">
        <v>25</v>
      </c>
      <c r="J32" s="15">
        <f>H32*0.25</f>
        <v>0.79375000000000007</v>
      </c>
      <c r="K32" s="15">
        <f>H32+J32</f>
        <v>3.9687500000000004</v>
      </c>
      <c r="L32" s="15">
        <f>H32*D32</f>
        <v>635</v>
      </c>
      <c r="M32" s="15">
        <f>L32*0.25</f>
        <v>158.75</v>
      </c>
      <c r="N32" s="15">
        <f>L32+M32</f>
        <v>793.75</v>
      </c>
    </row>
    <row r="33" spans="1:14" s="25" customFormat="1" ht="30" customHeight="1" x14ac:dyDescent="0.25">
      <c r="A33" s="24">
        <v>23</v>
      </c>
      <c r="B33" s="28" t="s">
        <v>48</v>
      </c>
      <c r="C33" s="24" t="s">
        <v>22</v>
      </c>
      <c r="D33" s="24">
        <v>200</v>
      </c>
      <c r="E33" s="14" t="s">
        <v>72</v>
      </c>
      <c r="F33" s="14" t="s">
        <v>71</v>
      </c>
      <c r="G33" s="14" t="s">
        <v>74</v>
      </c>
      <c r="H33" s="15">
        <v>3.1750000000000003</v>
      </c>
      <c r="I33" s="15">
        <v>25</v>
      </c>
      <c r="J33" s="15">
        <f>H33*0.25</f>
        <v>0.79375000000000007</v>
      </c>
      <c r="K33" s="15">
        <f>H33+J33</f>
        <v>3.9687500000000004</v>
      </c>
      <c r="L33" s="15">
        <f>H33*D33</f>
        <v>635</v>
      </c>
      <c r="M33" s="15">
        <f>L33*0.25</f>
        <v>158.75</v>
      </c>
      <c r="N33" s="15">
        <f>L33+M33</f>
        <v>793.75</v>
      </c>
    </row>
    <row r="34" spans="1:14" ht="30" customHeight="1" x14ac:dyDescent="0.35">
      <c r="A34" s="18"/>
      <c r="B34" s="31" t="s">
        <v>42</v>
      </c>
      <c r="C34" s="32"/>
      <c r="D34" s="32"/>
      <c r="E34" s="32"/>
      <c r="F34" s="32"/>
      <c r="G34" s="32"/>
      <c r="H34" s="32"/>
      <c r="I34" s="32"/>
      <c r="J34" s="32"/>
      <c r="K34" s="32"/>
      <c r="L34" s="33"/>
      <c r="M34" s="35">
        <f>SUM(L11:L33)</f>
        <v>54919.849999999991</v>
      </c>
      <c r="N34" s="34"/>
    </row>
    <row r="35" spans="1:14" ht="30" customHeight="1" x14ac:dyDescent="0.35">
      <c r="A35" s="18"/>
      <c r="B35" s="31" t="s">
        <v>43</v>
      </c>
      <c r="C35" s="32"/>
      <c r="D35" s="32"/>
      <c r="E35" s="32"/>
      <c r="F35" s="32"/>
      <c r="G35" s="32"/>
      <c r="H35" s="32"/>
      <c r="I35" s="32"/>
      <c r="J35" s="32"/>
      <c r="K35" s="32"/>
      <c r="L35" s="33"/>
      <c r="M35" s="35">
        <f>SUM(N11:N33)</f>
        <v>68649.8125</v>
      </c>
      <c r="N35" s="34"/>
    </row>
  </sheetData>
  <protectedRanges>
    <protectedRange sqref="F9" name="Range1_2_2_1"/>
  </protectedRanges>
  <mergeCells count="5">
    <mergeCell ref="A6:N6"/>
    <mergeCell ref="B34:L34"/>
    <mergeCell ref="M34:N34"/>
    <mergeCell ref="B35:L35"/>
    <mergeCell ref="M35:N35"/>
  </mergeCells>
  <pageMargins left="0.7" right="0.7" top="0.75" bottom="0.75" header="0.3" footer="0.3"/>
  <pageSetup paperSize="9" scale="29" orientation="landscape" r:id="rId1"/>
  <colBreaks count="1" manualBreakCount="1">
    <brk id="14" min="1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TROŠKOVNIK Grupa 47</vt:lpstr>
      <vt:lpstr>'TROŠKOVNIK Grupa 47'!Print_Area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Kristijana Kris</dc:creator>
  <cp:lastModifiedBy>Ivo Doko</cp:lastModifiedBy>
  <dcterms:created xsi:type="dcterms:W3CDTF">2023-06-27T18:53:23Z</dcterms:created>
  <dcterms:modified xsi:type="dcterms:W3CDTF">2023-09-20T12:55:14Z</dcterms:modified>
</cp:coreProperties>
</file>