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omaxhr-my.sharepoint.com/personal/markom_biomaxhr_onmicrosoft_com/Documents/biomax sharing/NATJECAJI/2023/TENDERI U TIJEKU 2023/Zajednička_javna_nabava_HZJZ_Mikrobiologija__03.10.2023/UPLOAD/Grupa 5 - Brzi testovi i diskovi_rezistencije/"/>
    </mc:Choice>
  </mc:AlternateContent>
  <xr:revisionPtr revIDLastSave="53" documentId="13_ncr:1_{3DA78210-4AEE-488C-B179-E221DD289E4D}" xr6:coauthVersionLast="47" xr6:coauthVersionMax="47" xr10:uidLastSave="{E0C2AE50-F9A7-4D89-A4A5-77265E654649}"/>
  <bookViews>
    <workbookView xWindow="-120" yWindow="-120" windowWidth="29040" windowHeight="15720" xr2:uid="{DD70EB9A-74FD-4E96-9013-1453576E71C3}"/>
  </bookViews>
  <sheets>
    <sheet name="TROŠKOVNIK Grupa 5" sheetId="1" r:id="rId1"/>
  </sheets>
  <definedNames>
    <definedName name="_xlnm.Print_Area" localSheetId="0">'TROŠKOVNIK Grupa 5'!$A$2:$N$19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8" i="1"/>
  <c r="L15" i="1"/>
  <c r="M15" i="1"/>
  <c r="N15" i="1" s="1"/>
  <c r="L17" i="1"/>
  <c r="N17" i="1" s="1"/>
  <c r="M17" i="1"/>
  <c r="L16" i="1"/>
  <c r="M16" i="1" s="1"/>
  <c r="N16" i="1" s="1"/>
  <c r="N14" i="1"/>
  <c r="M14" i="1"/>
  <c r="L14" i="1"/>
  <c r="N13" i="1"/>
  <c r="M13" i="1"/>
  <c r="L13" i="1"/>
  <c r="N12" i="1"/>
  <c r="M12" i="1"/>
  <c r="L12" i="1"/>
  <c r="N11" i="1"/>
  <c r="M11" i="1"/>
  <c r="L11" i="1"/>
  <c r="K17" i="1"/>
  <c r="K16" i="1"/>
  <c r="K15" i="1"/>
  <c r="K14" i="1"/>
  <c r="K13" i="1"/>
  <c r="K12" i="1"/>
  <c r="K11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<sst xmlns="http://schemas.openxmlformats.org/spreadsheetml/2006/main" count="60" uniqueCount="44">
  <si>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</si>
  <si>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</si>
  <si>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</si>
  <si>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</si>
  <si>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</si>
  <si>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</si>
  <si>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</si>
  <si>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</si>
  <si>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</si>
  <si>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</si>
  <si>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</si>
  <si>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</si>
  <si>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</si>
  <si>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</si>
  <si>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</si>
  <si>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</si>
  <si>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</si>
  <si>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</si>
  <si>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</si>
  <si>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 xml:space="preserve">GRUPA PREDMETA NABAVE 5: Imunokromatografski testovi i antibiotski diskovi za otkrivanje rezistencija
</t>
  </si>
  <si>
    <t>Combi Carba plus, 5x50 disc</t>
  </si>
  <si>
    <t>kom</t>
  </si>
  <si>
    <t>ESBL Detection Set (EUCAST) , 50t</t>
  </si>
  <si>
    <t>AmpC Detection Set, 3x50 discs</t>
  </si>
  <si>
    <t>AmpC&amp;ESBL Detection Set, 4x50 discs</t>
  </si>
  <si>
    <t>RESIST 5 O.K.N.V.I (with tube-droppers), 20t (OXA-48, KPC, NDM, VIM,IMP) ili jednakovrijedan</t>
  </si>
  <si>
    <t>UKUPNO ZA GRUPU PREDMETA NABAVE 5 BROJKAMA BEZ PDV-a:</t>
  </si>
  <si>
    <t>UKUPNO ZA GRUPU PREDMETA NABAVE 5 BROJKAMA S PDV-om:</t>
  </si>
  <si>
    <t>12=4*8</t>
  </si>
  <si>
    <t>14=12+13</t>
  </si>
  <si>
    <t>AmpC, ESBL &amp; Carbapenemase Detection Disc Set, 50 tests</t>
  </si>
  <si>
    <t>CARBA 5 brzi lateral flow test detekcije i diferencijacije 5 najčešćih familija karbapenemaza (KPC, OXA-48, NDM, VIM I IMP)</t>
  </si>
  <si>
    <t>TROŠKOVNIK IZMJENA - Grupa 5: Imunokromatografski testovi i antibiotski diskovi za otkrivanje rezistencija</t>
  </si>
  <si>
    <t>Mast Diagnostics Ltd. - Ujedinjeno Kraljevstvo</t>
  </si>
  <si>
    <t>D73C</t>
  </si>
  <si>
    <t>D76C</t>
  </si>
  <si>
    <t>D69C</t>
  </si>
  <si>
    <t>D68C</t>
  </si>
  <si>
    <t>D72C</t>
  </si>
  <si>
    <t>Coris Biococept - Belgija</t>
  </si>
  <si>
    <t>K-15R11</t>
  </si>
  <si>
    <t>50 testova</t>
  </si>
  <si>
    <t>20 testova</t>
  </si>
  <si>
    <t xml:space="preserve">20 testova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</si>
</sst>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  <font>
      <sz val="10"/>
      <name val="Calibri"/>
      <family val="2"/>
      <charset val="238"/>
    </font>
    <font>
      <sz val="10"/>
      <name val="Calibri"/>
      <family val="2"/>
      <scheme val="minor"/>
    </font>
    <font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19</xdr:row>
      <xdr:rowOff>0</xdr:rowOff>
    </xdr:from>
    <xdr:to>
      <xdr:col>1</xdr:col>
      <xdr:colOff>1409700</xdr:colOff>
      <xdr:row>19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89DFBB3-61E7-4B82-8185-0AA2E5638BE8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66371B4-7E0F-4AFB-8925-6EB3256F4FFB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FEE2A8E-84D5-49B3-BA1A-0D6221C2E4C5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5285D31-457C-43D2-AFF5-E4344216A1B5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0331C72-6A18-4CB5-881F-743155357362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43FA17E-7821-4816-B648-326F76B5B1C0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3F18373-C2B8-4060-95D4-C797A807DD1F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C6B44BD-62C0-4D57-93FE-EB80818479DF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2F466AC-8986-4C42-9574-D03AEBEF5F76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BD9F5C4F-C321-4865-92AD-288D3E02DA79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E0A674D-920B-4050-AF6E-88E132E7AAF4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11DB89-1B27-4DA0-9181-CF2FAD640112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8E7FE90-7AB1-4361-9587-8A7AFBEA2E15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78362450-8A5A-4162-88EA-2E00E81F8D2D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C28ADFE5-A9F7-47F4-A88D-0353DE1EB673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17240C44-AAE9-414C-A32F-8E4902D30774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2A206DA6-A144-451D-B3AE-B88F8328AC33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25F60270-CDB6-47FD-B565-17805D7D0020}"/>
            </a:ext>
          </a:extLst>
        </xdr:cNvPr>
        <xdr:cNvSpPr txBox="1">
          <a:spLocks noChangeArrowheads="1"/>
        </xdr:cNvSpPr>
      </xdr:nvSpPr>
      <xdr:spPr bwMode="auto">
        <a:xfrm>
          <a:off x="1914525" y="1309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6CD25-1DA5-4FA8-BF0D-9C2D4EDDAA24}">
  <sheetPr>
    <tabColor rgb="FF00B0F0"/>
  </sheetPr>
  <dimension ref="A2:N19"/>
  <sheetViews>
    <sheetView tabSelected="1" topLeftCell="B4" zoomScaleNormal="100" zoomScaleSheetLayoutView="50" workbookViewId="0">
      <selection activeCell="M19" activeCellId="2" sqref="H11:N17 M18:N18 M19:N19"/>
    </sheetView>
  </sheetViews>
  <sheetFormatPr defaultColWidth="9.140625" defaultRowHeight="21" x14ac:dyDescent="0.35"/>
  <cols>
    <col min="1" max="1" width="8.7109375" style="1" customWidth="1"/>
    <col min="2" max="2" width="70.7109375" style="18" customWidth="1"/>
    <col min="3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5">
      <c r="A6" s="26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35">
      <c r="A7" s="7"/>
      <c r="B7" s="8"/>
      <c r="C7" s="7"/>
      <c r="D7" s="7"/>
      <c r="E7" s="7"/>
      <c r="F7" s="7"/>
      <c r="G7" s="7"/>
    </row>
    <row r="8" spans="1:14" ht="80.099999999999994" customHeight="1" x14ac:dyDescent="0.35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</row>
    <row r="9" spans="1:14" s="10" customFormat="1" ht="9.9499999999999993" customHeight="1" x14ac:dyDescent="0.3">
      <c r="A9" s="19">
        <v>1</v>
      </c>
      <c r="B9" s="20">
        <v>2</v>
      </c>
      <c r="C9" s="19">
        <v>3</v>
      </c>
      <c r="D9" s="19">
        <v>4</v>
      </c>
      <c r="E9" s="19">
        <v>5</v>
      </c>
      <c r="F9" s="21">
        <v>6</v>
      </c>
      <c r="G9" s="19">
        <v>7</v>
      </c>
      <c r="H9" s="19">
        <v>8</v>
      </c>
      <c r="I9" s="19">
        <v>9</v>
      </c>
      <c r="J9" s="19">
        <v>10</v>
      </c>
      <c r="K9" s="22">
        <v>11</v>
      </c>
      <c r="L9" s="19" t="s">
        <v>28</v>
      </c>
      <c r="M9" s="19">
        <v>13</v>
      </c>
      <c r="N9" s="19" t="s">
        <v>29</v>
      </c>
    </row>
    <row r="10" spans="1:14" ht="63.75" customHeight="1" x14ac:dyDescent="0.35">
      <c r="A10" s="11"/>
      <c r="B10" s="12" t="s">
        <v>19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30" customHeight="1" x14ac:dyDescent="0.35">
      <c r="A11" s="15">
        <v>1</v>
      </c>
      <c r="B11" s="13" t="s">
        <v>20</v>
      </c>
      <c r="C11" s="15" t="s">
        <v>21</v>
      </c>
      <c r="D11" s="14">
        <v>3024</v>
      </c>
      <c r="E11" s="14" t="s">
        <v>33</v>
      </c>
      <c r="F11" s="14" t="s">
        <v>34</v>
      </c>
      <c r="G11" s="14" t="s">
        <v>41</v>
      </c>
      <c r="H11" s="16">
        <v>1.5608000000000002</v>
      </c>
      <c r="I11" s="16">
        <v>25</v>
      </c>
      <c r="J11" s="16">
        <f t="shared" ref="J11:J17" si="0">H11*0.25</f>
        <v>0.39020000000000005</v>
      </c>
      <c r="K11" s="16">
        <f t="shared" ref="K11:K17" si="1">H11+J11</f>
        <v>1.9510000000000003</v>
      </c>
      <c r="L11" s="16">
        <f t="shared" ref="L11:L17" si="2">H11*D11</f>
        <v>4719.8592000000008</v>
      </c>
      <c r="M11" s="16">
        <f t="shared" ref="M11:M17" si="3">L11*0.25</f>
        <v>1179.9648000000002</v>
      </c>
      <c r="N11" s="16">
        <f t="shared" ref="N11:N17" si="4">L11+M11</f>
        <v>5899.8240000000005</v>
      </c>
    </row>
    <row r="12" spans="1:14" ht="30" customHeight="1" x14ac:dyDescent="0.35">
      <c r="A12" s="15">
        <v>2</v>
      </c>
      <c r="B12" s="13" t="s">
        <v>22</v>
      </c>
      <c r="C12" s="15" t="s">
        <v>21</v>
      </c>
      <c r="D12" s="14">
        <v>8204</v>
      </c>
      <c r="E12" s="14" t="s">
        <v>33</v>
      </c>
      <c r="F12" s="14" t="s">
        <v>35</v>
      </c>
      <c r="G12" s="14" t="s">
        <v>41</v>
      </c>
      <c r="H12" s="16">
        <v>1.3331999999999999</v>
      </c>
      <c r="I12" s="16">
        <v>25</v>
      </c>
      <c r="J12" s="16">
        <f t="shared" si="0"/>
        <v>0.33329999999999999</v>
      </c>
      <c r="K12" s="16">
        <f t="shared" si="1"/>
        <v>1.6664999999999999</v>
      </c>
      <c r="L12" s="16">
        <f t="shared" si="2"/>
        <v>10937.5728</v>
      </c>
      <c r="M12" s="16">
        <f t="shared" si="3"/>
        <v>2734.3932</v>
      </c>
      <c r="N12" s="16">
        <f t="shared" si="4"/>
        <v>13671.966</v>
      </c>
    </row>
    <row r="13" spans="1:14" ht="30" customHeight="1" x14ac:dyDescent="0.35">
      <c r="A13" s="15">
        <v>3</v>
      </c>
      <c r="B13" s="13" t="s">
        <v>23</v>
      </c>
      <c r="C13" s="15" t="s">
        <v>21</v>
      </c>
      <c r="D13" s="14">
        <v>1004</v>
      </c>
      <c r="E13" s="14" t="s">
        <v>33</v>
      </c>
      <c r="F13" s="14" t="s">
        <v>36</v>
      </c>
      <c r="G13" s="14" t="s">
        <v>41</v>
      </c>
      <c r="H13" s="16">
        <v>1.0392000000000001</v>
      </c>
      <c r="I13" s="16">
        <v>25</v>
      </c>
      <c r="J13" s="16">
        <f t="shared" si="0"/>
        <v>0.25980000000000003</v>
      </c>
      <c r="K13" s="16">
        <f t="shared" si="1"/>
        <v>1.2990000000000002</v>
      </c>
      <c r="L13" s="16">
        <f t="shared" si="2"/>
        <v>1043.3568</v>
      </c>
      <c r="M13" s="16">
        <f t="shared" si="3"/>
        <v>260.83920000000001</v>
      </c>
      <c r="N13" s="16">
        <f t="shared" si="4"/>
        <v>1304.1959999999999</v>
      </c>
    </row>
    <row r="14" spans="1:14" ht="30" customHeight="1" x14ac:dyDescent="0.35">
      <c r="A14" s="15">
        <v>4</v>
      </c>
      <c r="B14" s="13" t="s">
        <v>24</v>
      </c>
      <c r="C14" s="15" t="s">
        <v>21</v>
      </c>
      <c r="D14" s="14">
        <v>524</v>
      </c>
      <c r="E14" s="14" t="s">
        <v>33</v>
      </c>
      <c r="F14" s="14" t="s">
        <v>37</v>
      </c>
      <c r="G14" s="14" t="s">
        <v>41</v>
      </c>
      <c r="H14" s="16">
        <v>1.0392000000000001</v>
      </c>
      <c r="I14" s="16">
        <v>25</v>
      </c>
      <c r="J14" s="16">
        <f t="shared" si="0"/>
        <v>0.25980000000000003</v>
      </c>
      <c r="K14" s="16">
        <f t="shared" si="1"/>
        <v>1.2990000000000002</v>
      </c>
      <c r="L14" s="16">
        <f t="shared" si="2"/>
        <v>544.5408000000001</v>
      </c>
      <c r="M14" s="16">
        <f t="shared" si="3"/>
        <v>136.13520000000003</v>
      </c>
      <c r="N14" s="16">
        <f t="shared" si="4"/>
        <v>680.67600000000016</v>
      </c>
    </row>
    <row r="15" spans="1:14" ht="30" customHeight="1" x14ac:dyDescent="0.35">
      <c r="A15" s="15">
        <v>5</v>
      </c>
      <c r="B15" s="23" t="s">
        <v>30</v>
      </c>
      <c r="C15" s="24" t="s">
        <v>21</v>
      </c>
      <c r="D15" s="14">
        <v>32</v>
      </c>
      <c r="E15" s="14" t="s">
        <v>33</v>
      </c>
      <c r="F15" s="14" t="s">
        <v>38</v>
      </c>
      <c r="G15" s="14" t="s">
        <v>41</v>
      </c>
      <c r="H15" s="16">
        <v>1.5671999999999999</v>
      </c>
      <c r="I15" s="16">
        <v>25</v>
      </c>
      <c r="J15" s="16">
        <f t="shared" si="0"/>
        <v>0.39179999999999998</v>
      </c>
      <c r="K15" s="16">
        <f t="shared" si="1"/>
        <v>1.9589999999999999</v>
      </c>
      <c r="L15" s="16">
        <f t="shared" si="2"/>
        <v>50.150399999999998</v>
      </c>
      <c r="M15" s="16">
        <f t="shared" si="3"/>
        <v>12.537599999999999</v>
      </c>
      <c r="N15" s="16">
        <f t="shared" si="4"/>
        <v>62.687999999999995</v>
      </c>
    </row>
    <row r="16" spans="1:14" ht="30" customHeight="1" x14ac:dyDescent="0.35">
      <c r="A16" s="15">
        <v>6</v>
      </c>
      <c r="B16" s="13" t="s">
        <v>25</v>
      </c>
      <c r="C16" s="15" t="s">
        <v>21</v>
      </c>
      <c r="D16" s="14">
        <v>5974</v>
      </c>
      <c r="E16" s="25" t="s">
        <v>39</v>
      </c>
      <c r="F16" s="14" t="s">
        <v>40</v>
      </c>
      <c r="G16" s="14" t="s">
        <v>42</v>
      </c>
      <c r="H16" s="16">
        <v>9.9000000000000021</v>
      </c>
      <c r="I16" s="16">
        <v>25</v>
      </c>
      <c r="J16" s="16">
        <f t="shared" si="0"/>
        <v>2.4750000000000005</v>
      </c>
      <c r="K16" s="16">
        <f t="shared" si="1"/>
        <v>12.375000000000004</v>
      </c>
      <c r="L16" s="16">
        <f t="shared" si="2"/>
        <v>59142.600000000013</v>
      </c>
      <c r="M16" s="16">
        <f t="shared" si="3"/>
        <v>14785.650000000003</v>
      </c>
      <c r="N16" s="16">
        <f t="shared" si="4"/>
        <v>73928.250000000015</v>
      </c>
    </row>
    <row r="17" spans="1:14" ht="30" customHeight="1" x14ac:dyDescent="0.35">
      <c r="A17" s="15">
        <v>7</v>
      </c>
      <c r="B17" s="13" t="s">
        <v>31</v>
      </c>
      <c r="C17" s="15" t="s">
        <v>21</v>
      </c>
      <c r="D17" s="14">
        <v>12</v>
      </c>
      <c r="E17" s="25" t="s">
        <v>39</v>
      </c>
      <c r="F17" s="14" t="s">
        <v>40</v>
      </c>
      <c r="G17" s="14" t="s">
        <v>43</v>
      </c>
      <c r="H17" s="16">
        <v>9.9000000000000021</v>
      </c>
      <c r="I17" s="16">
        <v>25</v>
      </c>
      <c r="J17" s="16">
        <f t="shared" si="0"/>
        <v>2.4750000000000005</v>
      </c>
      <c r="K17" s="16">
        <f t="shared" si="1"/>
        <v>12.375000000000004</v>
      </c>
      <c r="L17" s="16">
        <f t="shared" si="2"/>
        <v>118.80000000000003</v>
      </c>
      <c r="M17" s="16">
        <f t="shared" si="3"/>
        <v>29.700000000000006</v>
      </c>
      <c r="N17" s="16">
        <f t="shared" si="4"/>
        <v>148.50000000000003</v>
      </c>
    </row>
    <row r="18" spans="1:14" ht="30" customHeight="1" x14ac:dyDescent="0.35">
      <c r="A18" s="17"/>
      <c r="B18" s="27" t="s">
        <v>26</v>
      </c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30">
        <f>SUM(L11:L17)</f>
        <v>76556.880000000019</v>
      </c>
      <c r="N18" s="31"/>
    </row>
    <row r="19" spans="1:14" ht="30" customHeight="1" x14ac:dyDescent="0.35">
      <c r="A19" s="17"/>
      <c r="B19" s="27" t="s">
        <v>27</v>
      </c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30">
        <f>SUM(N11:N17)</f>
        <v>95696.1</v>
      </c>
      <c r="N19" s="31"/>
    </row>
  </sheetData>
  <protectedRanges>
    <protectedRange sqref="F9" name="Range1_2_2_1"/>
  </protectedRanges>
  <mergeCells count="5">
    <mergeCell ref="A6:N6"/>
    <mergeCell ref="B18:L18"/>
    <mergeCell ref="M18:N18"/>
    <mergeCell ref="B19:L19"/>
    <mergeCell ref="M19:N19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5</vt:lpstr>
      <vt:lpstr>'TROŠKOVNIK Grupa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Sanja Marić</cp:lastModifiedBy>
  <dcterms:created xsi:type="dcterms:W3CDTF">2023-06-27T17:36:50Z</dcterms:created>
  <dcterms:modified xsi:type="dcterms:W3CDTF">2023-09-27T07:49:15Z</dcterms:modified>
</cp:coreProperties>
</file>