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nderi\TENDERI 2023\OBJEDINJENA - ZAJEDNICKA NABAVA\MIKROBIOLOGIJA\HZJZ\E-PONUDA\GRUPA 53\"/>
    </mc:Choice>
  </mc:AlternateContent>
  <xr:revisionPtr revIDLastSave="0" documentId="13_ncr:1_{B889673C-158E-47C3-B9D5-CFB09513FFC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ROŠKOVNIK Grupa 53" sheetId="1" r:id="rId1"/>
  </sheets>
  <definedNames>
    <definedName name="_xlnm.Print_Area" localSheetId="0">'TROŠKOVNIK Grupa 53'!$A$2:$N$27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26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1" i="1"/>
</calcChain>
</file>

<file path=xl/sharedStrings.xml><?xml version="1.0" encoding="utf-8"?>
<sst xmlns="http://schemas.openxmlformats.org/spreadsheetml/2006/main" count="86" uniqueCount="47">
  <si>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</si>
  <si>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</si>
  <si>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</si>
  <si>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</si>
  <si>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</si>
  <si>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53: Reagensi i potrošni materijal uz aparat Vitek 2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</si>
  <si>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</si>
  <si>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</si>
  <si>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</si>
  <si>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</si>
  <si>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</si>
  <si>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</si>
  <si>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</si>
  <si>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</si>
  <si>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</si>
  <si>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</si>
  <si>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</si>
  <si>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</si>
  <si>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</si>
  <si>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</si>
  <si>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53: Reagensi i potrošni materijal uz aparat Vitek 2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Svi ponuđeni artikli moraju biti kompatibilni s uređajem koji se ustupa na besplatno korištenje. </t>
    </r>
  </si>
  <si>
    <t xml:space="preserve">Saline solution, 3 x 500 ml; vezano uz VITEK 2                                 </t>
  </si>
  <si>
    <t>pak</t>
  </si>
  <si>
    <t xml:space="preserve">TUBES NN SENSIBILISES 1X2000; vezano uz VITEK 2                                </t>
  </si>
  <si>
    <t>VITEK 2 AST -YS08,20 KARTICA</t>
  </si>
  <si>
    <t>VITEK 2 AST-N379, 20 kartica, Kartice za brzo i strojno testiranje osjetljivosti za GRAM NEGATIVNE BACILE kat . br. 423052</t>
  </si>
  <si>
    <t>VITEK 2 AST-N397, 20 kartica; Kartice za brzo i strojno testiranje osjetljivosti Enterobacterales i pseudomonasa kat.br. 423588</t>
  </si>
  <si>
    <t>VITEK 2 AST-ST03, 20 kartica; Kartice za brzo i strojno testiranje osjetljivosti za streptokoke</t>
  </si>
  <si>
    <t xml:space="preserve">VITEK 2 ID ANC, 20 kartica; Kartice za brzu i strojnu identifikaciju anaerobnih organizama i vrsta Corynebacterium                                  </t>
  </si>
  <si>
    <t>VITEK 2 ID BCL, 20 kartica; Kartice za brzu i strojnu identifikaciju Bacilusa</t>
  </si>
  <si>
    <t>VITEK 2 ID CBC, 20 kartica; Kartice za brzu i strojnu identifikaciju Corinebacterium</t>
  </si>
  <si>
    <t xml:space="preserve">VITEK 2 ID GN, 20 kartica; Kartice za brzu i strojnu identifikaciju Gram negativnih fermentora i non fermentora                                   </t>
  </si>
  <si>
    <t xml:space="preserve">VITEK 2 ID GP, 20 kartica; Kartice za brzu i strojnu identifikaciju Gram pozitivnih bakterija                                   </t>
  </si>
  <si>
    <t>VITEK 2 ID NH,20 kartica; Kartice za brzu i strojnu identifikaciju uzgojno zahtjevnih organizama Neisseria/Hemophilus</t>
  </si>
  <si>
    <t>VITEK 2 ID YST,20 kartica; Kartice za brzu i strojnu identifikaciju gljiva</t>
  </si>
  <si>
    <t>UKUPNO ZA GRUPU PREDMETA NABAVE 53 BROJKAMA BEZ PDV-a:</t>
  </si>
  <si>
    <t>UKUPNO ZA GRUPU PREDMETA NABAVE 53 BROJKAMA S PDV-om:</t>
  </si>
  <si>
    <t>12=4*8</t>
  </si>
  <si>
    <t>14=12+13</t>
  </si>
  <si>
    <t>VITEK 2 AST-P6S8, 20 kartica, Kartica za brzo i strojno testiranje osjetljivosti na: Stophylococcas spp., Enterococcus spp. S. agalactiae: sodrži minimalno testove amoksiciłin/klavulanska kiselina, ampicilin/sulbaktam i ciprofloksa</t>
  </si>
  <si>
    <t>VITEK 2 AST-P6S9, 20 kartica, Kartica za brzo i strojno testiranje osjetłjivosti na: Staphylococcus spp., Enterococcas spp.:S. oglactiae, sadrži minimolno testove ceftarolin, cefoksitín skrining test te test zo inducibilnu rezistenciju na kłindaimicin</t>
  </si>
  <si>
    <t>bioMérieux, Francuska</t>
  </si>
  <si>
    <t>V1204</t>
  </si>
  <si>
    <t>3 x 500ml</t>
  </si>
  <si>
    <t>2000 epruveta</t>
  </si>
  <si>
    <t>20 kartica</t>
  </si>
  <si>
    <t>bioMérieux,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</si>
</sst>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">
    <cellStyle name="Normalno" xfId="0" builtinId="0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27</xdr:row>
      <xdr:rowOff>0</xdr:rowOff>
    </xdr:from>
    <xdr:to>
      <xdr:col>1</xdr:col>
      <xdr:colOff>1409700</xdr:colOff>
      <xdr:row>27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955F591-4DD7-476B-815F-14DE740A7581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405260E-5BDF-420D-9280-33CAC7E9EE7F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DDCEDFA-B7A9-48BF-BC69-0C312E02B538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CC748E0-59E6-415C-B2EC-264B318EB80E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96C1FE3-DF3B-401F-8B57-9F0FAE6B33A2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38DB7233-CA78-448D-812D-2173F677FB4F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19A2A64-9CC9-4F58-A7E3-32D4D8A6CC5D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E48194E1-8BE8-40D4-84FF-778B4955E8F1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4EFD9DF-337A-4E9A-B3AA-23C5AC89685D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C1024F58-D88D-40E7-90A2-7B225F569721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182C348-C5DF-4430-A9C0-C0694C49C9CF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FDEF7A59-B823-442D-8BF6-C1216179342A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284BAF3-7C9D-4753-94A4-553AC3DFA785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7D437A2-19FF-4BBC-A2D7-7D4C1DC6DA11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D98DB951-A505-436B-B1F5-8F9EF16E7B08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E5D82EC-FF84-4273-9783-F9287E04D328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D11102A8-AF01-49A9-B71C-032CAE35B1F6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27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D0DB53A-00EE-47E1-BD4B-11821E31E52E}"/>
            </a:ext>
          </a:extLst>
        </xdr:cNvPr>
        <xdr:cNvSpPr txBox="1">
          <a:spLocks noChangeArrowheads="1"/>
        </xdr:cNvSpPr>
      </xdr:nvSpPr>
      <xdr:spPr bwMode="auto">
        <a:xfrm>
          <a:off x="1914525" y="16525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N27"/>
  <sheetViews>
    <sheetView tabSelected="1" topLeftCell="B16" zoomScaleNormal="100" zoomScaleSheetLayoutView="50" workbookViewId="0">
      <selection activeCell="B27" sqref="B27:L27"/>
    </sheetView>
  </sheetViews>
  <sheetFormatPr defaultColWidth="9.109375" defaultRowHeight="21" x14ac:dyDescent="0.4"/>
  <cols>
    <col min="1" max="1" width="8.6640625" style="1" customWidth="1"/>
    <col min="2" max="2" width="70.6640625" style="19" customWidth="1"/>
    <col min="3" max="14" width="11.44140625" style="1" customWidth="1"/>
    <col min="15" max="16384" width="9.109375" style="6"/>
  </cols>
  <sheetData>
    <row r="2" spans="1:14" s="4" customFormat="1" ht="20.100000000000001" customHeight="1" x14ac:dyDescent="0.3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3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3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3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4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x14ac:dyDescent="0.4">
      <c r="A7" s="7"/>
      <c r="B7" s="8"/>
      <c r="C7" s="7"/>
      <c r="D7" s="7"/>
      <c r="E7" s="7"/>
      <c r="F7" s="7"/>
      <c r="G7" s="7"/>
    </row>
    <row r="8" spans="1:14" ht="80.099999999999994" customHeight="1" x14ac:dyDescent="0.4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9.9" customHeight="1" x14ac:dyDescent="0.35">
      <c r="A9" s="20">
        <v>1</v>
      </c>
      <c r="B9" s="21">
        <v>2</v>
      </c>
      <c r="C9" s="20">
        <v>3</v>
      </c>
      <c r="D9" s="20">
        <v>4</v>
      </c>
      <c r="E9" s="20">
        <v>5</v>
      </c>
      <c r="F9" s="22">
        <v>6</v>
      </c>
      <c r="G9" s="20">
        <v>7</v>
      </c>
      <c r="H9" s="20">
        <v>8</v>
      </c>
      <c r="I9" s="20">
        <v>9</v>
      </c>
      <c r="J9" s="20">
        <v>10</v>
      </c>
      <c r="K9" s="23">
        <v>11</v>
      </c>
      <c r="L9" s="20" t="s">
        <v>37</v>
      </c>
      <c r="M9" s="20">
        <v>13</v>
      </c>
      <c r="N9" s="20" t="s">
        <v>38</v>
      </c>
    </row>
    <row r="10" spans="1:14" ht="112.5" customHeight="1" x14ac:dyDescent="0.4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5" customFormat="1" ht="30" customHeight="1" x14ac:dyDescent="0.3">
      <c r="A11" s="24">
        <v>1</v>
      </c>
      <c r="B11" s="13" t="s">
        <v>21</v>
      </c>
      <c r="C11" s="14" t="s">
        <v>22</v>
      </c>
      <c r="D11" s="15">
        <v>80</v>
      </c>
      <c r="E11" s="28" t="s">
        <v>41</v>
      </c>
      <c r="F11" s="15" t="s">
        <v>42</v>
      </c>
      <c r="G11" s="15" t="s">
        <v>43</v>
      </c>
      <c r="H11" s="17">
        <v>37</v>
      </c>
      <c r="I11" s="29">
        <v>0.25</v>
      </c>
      <c r="J11" s="17">
        <f>H11*0.25</f>
        <v>9.25</v>
      </c>
      <c r="K11" s="17">
        <f>H11+J11</f>
        <v>46.25</v>
      </c>
      <c r="L11" s="17">
        <f>D11*H11</f>
        <v>2960</v>
      </c>
      <c r="M11" s="17">
        <f>L11*0.25</f>
        <v>740</v>
      </c>
      <c r="N11" s="17">
        <f>L11+M11</f>
        <v>3700</v>
      </c>
    </row>
    <row r="12" spans="1:14" s="25" customFormat="1" ht="30" customHeight="1" x14ac:dyDescent="0.3">
      <c r="A12" s="24">
        <v>2</v>
      </c>
      <c r="B12" s="13" t="s">
        <v>23</v>
      </c>
      <c r="C12" s="14" t="s">
        <v>22</v>
      </c>
      <c r="D12" s="15">
        <v>64</v>
      </c>
      <c r="E12" s="28" t="s">
        <v>41</v>
      </c>
      <c r="F12" s="15">
        <v>69285</v>
      </c>
      <c r="G12" s="28" t="s">
        <v>44</v>
      </c>
      <c r="H12" s="17">
        <v>140</v>
      </c>
      <c r="I12" s="29">
        <v>0.25</v>
      </c>
      <c r="J12" s="17">
        <f t="shared" ref="J12:J25" si="0">H12*0.25</f>
        <v>35</v>
      </c>
      <c r="K12" s="17">
        <f t="shared" ref="K12:K25" si="1">H12+J12</f>
        <v>175</v>
      </c>
      <c r="L12" s="17">
        <f t="shared" ref="L12:L25" si="2">D12*H12</f>
        <v>8960</v>
      </c>
      <c r="M12" s="17">
        <f t="shared" ref="M12:M25" si="3">L12*0.25</f>
        <v>2240</v>
      </c>
      <c r="N12" s="17">
        <f t="shared" ref="N12:N25" si="4">L12+M12</f>
        <v>11200</v>
      </c>
    </row>
    <row r="13" spans="1:14" s="25" customFormat="1" ht="43.2" x14ac:dyDescent="0.3">
      <c r="A13" s="24">
        <v>3</v>
      </c>
      <c r="B13" s="26" t="s">
        <v>40</v>
      </c>
      <c r="C13" s="24" t="s">
        <v>22</v>
      </c>
      <c r="D13" s="15">
        <v>98</v>
      </c>
      <c r="E13" s="28" t="s">
        <v>46</v>
      </c>
      <c r="F13" s="15">
        <v>423050</v>
      </c>
      <c r="G13" s="15" t="s">
        <v>45</v>
      </c>
      <c r="H13" s="17">
        <v>142</v>
      </c>
      <c r="I13" s="29">
        <v>0.25</v>
      </c>
      <c r="J13" s="17">
        <f t="shared" si="0"/>
        <v>35.5</v>
      </c>
      <c r="K13" s="17">
        <f t="shared" si="1"/>
        <v>177.5</v>
      </c>
      <c r="L13" s="17">
        <f t="shared" si="2"/>
        <v>13916</v>
      </c>
      <c r="M13" s="17">
        <f t="shared" si="3"/>
        <v>3479</v>
      </c>
      <c r="N13" s="17">
        <f t="shared" si="4"/>
        <v>17395</v>
      </c>
    </row>
    <row r="14" spans="1:14" s="25" customFormat="1" ht="30" customHeight="1" x14ac:dyDescent="0.3">
      <c r="A14" s="24">
        <v>4</v>
      </c>
      <c r="B14" s="26" t="s">
        <v>24</v>
      </c>
      <c r="C14" s="24" t="s">
        <v>22</v>
      </c>
      <c r="D14" s="15">
        <v>140</v>
      </c>
      <c r="E14" s="28" t="s">
        <v>46</v>
      </c>
      <c r="F14" s="15">
        <v>420739</v>
      </c>
      <c r="G14" s="15" t="s">
        <v>45</v>
      </c>
      <c r="H14" s="17">
        <v>145</v>
      </c>
      <c r="I14" s="29">
        <v>0.25</v>
      </c>
      <c r="J14" s="17">
        <f t="shared" si="0"/>
        <v>36.25</v>
      </c>
      <c r="K14" s="17">
        <f t="shared" si="1"/>
        <v>181.25</v>
      </c>
      <c r="L14" s="17">
        <f t="shared" si="2"/>
        <v>20300</v>
      </c>
      <c r="M14" s="17">
        <f t="shared" si="3"/>
        <v>5075</v>
      </c>
      <c r="N14" s="17">
        <f t="shared" si="4"/>
        <v>25375</v>
      </c>
    </row>
    <row r="15" spans="1:14" s="25" customFormat="1" ht="30" customHeight="1" x14ac:dyDescent="0.3">
      <c r="A15" s="24">
        <v>5</v>
      </c>
      <c r="B15" s="26" t="s">
        <v>25</v>
      </c>
      <c r="C15" s="24" t="s">
        <v>22</v>
      </c>
      <c r="D15" s="15">
        <v>96</v>
      </c>
      <c r="E15" s="28" t="s">
        <v>46</v>
      </c>
      <c r="F15" s="15">
        <v>423052</v>
      </c>
      <c r="G15" s="15" t="s">
        <v>45</v>
      </c>
      <c r="H15" s="17">
        <v>140</v>
      </c>
      <c r="I15" s="29">
        <v>0.25</v>
      </c>
      <c r="J15" s="17">
        <f t="shared" si="0"/>
        <v>35</v>
      </c>
      <c r="K15" s="17">
        <f t="shared" si="1"/>
        <v>175</v>
      </c>
      <c r="L15" s="17">
        <f t="shared" si="2"/>
        <v>13440</v>
      </c>
      <c r="M15" s="17">
        <f t="shared" si="3"/>
        <v>3360</v>
      </c>
      <c r="N15" s="17">
        <f t="shared" si="4"/>
        <v>16800</v>
      </c>
    </row>
    <row r="16" spans="1:14" s="25" customFormat="1" ht="30" customHeight="1" x14ac:dyDescent="0.3">
      <c r="A16" s="24">
        <v>6</v>
      </c>
      <c r="B16" s="26" t="s">
        <v>26</v>
      </c>
      <c r="C16" s="24" t="s">
        <v>22</v>
      </c>
      <c r="D16" s="15">
        <v>36</v>
      </c>
      <c r="E16" s="28" t="s">
        <v>46</v>
      </c>
      <c r="F16" s="15">
        <v>423588</v>
      </c>
      <c r="G16" s="15" t="s">
        <v>45</v>
      </c>
      <c r="H16" s="17">
        <v>140</v>
      </c>
      <c r="I16" s="29">
        <v>0.25</v>
      </c>
      <c r="J16" s="17">
        <f t="shared" si="0"/>
        <v>35</v>
      </c>
      <c r="K16" s="17">
        <f t="shared" si="1"/>
        <v>175</v>
      </c>
      <c r="L16" s="17">
        <f t="shared" si="2"/>
        <v>5040</v>
      </c>
      <c r="M16" s="17">
        <f t="shared" si="3"/>
        <v>1260</v>
      </c>
      <c r="N16" s="17">
        <f t="shared" si="4"/>
        <v>6300</v>
      </c>
    </row>
    <row r="17" spans="1:14" s="25" customFormat="1" ht="55.5" customHeight="1" x14ac:dyDescent="0.3">
      <c r="A17" s="24">
        <v>7</v>
      </c>
      <c r="B17" s="26" t="s">
        <v>39</v>
      </c>
      <c r="C17" s="24" t="s">
        <v>22</v>
      </c>
      <c r="D17" s="15">
        <v>12</v>
      </c>
      <c r="E17" s="28" t="s">
        <v>46</v>
      </c>
      <c r="F17" s="15">
        <v>423051</v>
      </c>
      <c r="G17" s="15" t="s">
        <v>45</v>
      </c>
      <c r="H17" s="17">
        <v>142</v>
      </c>
      <c r="I17" s="29">
        <v>0.25</v>
      </c>
      <c r="J17" s="17">
        <f t="shared" si="0"/>
        <v>35.5</v>
      </c>
      <c r="K17" s="17">
        <f t="shared" si="1"/>
        <v>177.5</v>
      </c>
      <c r="L17" s="17">
        <f t="shared" si="2"/>
        <v>1704</v>
      </c>
      <c r="M17" s="17">
        <f t="shared" si="3"/>
        <v>426</v>
      </c>
      <c r="N17" s="17">
        <f t="shared" si="4"/>
        <v>2130</v>
      </c>
    </row>
    <row r="18" spans="1:14" s="25" customFormat="1" ht="30" customHeight="1" x14ac:dyDescent="0.3">
      <c r="A18" s="24">
        <v>8</v>
      </c>
      <c r="B18" s="13" t="s">
        <v>27</v>
      </c>
      <c r="C18" s="14" t="s">
        <v>22</v>
      </c>
      <c r="D18" s="15">
        <v>16</v>
      </c>
      <c r="E18" s="28" t="s">
        <v>46</v>
      </c>
      <c r="F18" s="15">
        <v>421040</v>
      </c>
      <c r="G18" s="15" t="s">
        <v>45</v>
      </c>
      <c r="H18" s="17">
        <v>190</v>
      </c>
      <c r="I18" s="29">
        <v>0.25</v>
      </c>
      <c r="J18" s="17">
        <f t="shared" si="0"/>
        <v>47.5</v>
      </c>
      <c r="K18" s="17">
        <f t="shared" si="1"/>
        <v>237.5</v>
      </c>
      <c r="L18" s="17">
        <f t="shared" si="2"/>
        <v>3040</v>
      </c>
      <c r="M18" s="17">
        <f t="shared" si="3"/>
        <v>760</v>
      </c>
      <c r="N18" s="17">
        <f t="shared" si="4"/>
        <v>3800</v>
      </c>
    </row>
    <row r="19" spans="1:14" s="25" customFormat="1" ht="30" customHeight="1" x14ac:dyDescent="0.3">
      <c r="A19" s="24">
        <v>9</v>
      </c>
      <c r="B19" s="27" t="s">
        <v>28</v>
      </c>
      <c r="C19" s="16" t="s">
        <v>22</v>
      </c>
      <c r="D19" s="15">
        <v>246</v>
      </c>
      <c r="E19" s="28" t="s">
        <v>46</v>
      </c>
      <c r="F19" s="15">
        <v>21347</v>
      </c>
      <c r="G19" s="15" t="s">
        <v>45</v>
      </c>
      <c r="H19" s="17">
        <v>166</v>
      </c>
      <c r="I19" s="29">
        <v>0.25</v>
      </c>
      <c r="J19" s="17">
        <f t="shared" si="0"/>
        <v>41.5</v>
      </c>
      <c r="K19" s="17">
        <f t="shared" si="1"/>
        <v>207.5</v>
      </c>
      <c r="L19" s="17">
        <f t="shared" si="2"/>
        <v>40836</v>
      </c>
      <c r="M19" s="17">
        <f t="shared" si="3"/>
        <v>10209</v>
      </c>
      <c r="N19" s="17">
        <f t="shared" si="4"/>
        <v>51045</v>
      </c>
    </row>
    <row r="20" spans="1:14" s="25" customFormat="1" ht="30" customHeight="1" x14ac:dyDescent="0.3">
      <c r="A20" s="24">
        <v>10</v>
      </c>
      <c r="B20" s="26" t="s">
        <v>29</v>
      </c>
      <c r="C20" s="24" t="s">
        <v>22</v>
      </c>
      <c r="D20" s="15">
        <v>14</v>
      </c>
      <c r="E20" s="28" t="s">
        <v>46</v>
      </c>
      <c r="F20" s="15">
        <v>21345</v>
      </c>
      <c r="G20" s="15" t="s">
        <v>45</v>
      </c>
      <c r="H20" s="17">
        <v>142</v>
      </c>
      <c r="I20" s="29">
        <v>0.25</v>
      </c>
      <c r="J20" s="17">
        <f t="shared" si="0"/>
        <v>35.5</v>
      </c>
      <c r="K20" s="17">
        <f t="shared" si="1"/>
        <v>177.5</v>
      </c>
      <c r="L20" s="17">
        <f t="shared" si="2"/>
        <v>1988</v>
      </c>
      <c r="M20" s="17">
        <f t="shared" si="3"/>
        <v>497</v>
      </c>
      <c r="N20" s="17">
        <f t="shared" si="4"/>
        <v>2485</v>
      </c>
    </row>
    <row r="21" spans="1:14" s="25" customFormat="1" ht="30" customHeight="1" x14ac:dyDescent="0.3">
      <c r="A21" s="24">
        <v>11</v>
      </c>
      <c r="B21" s="26" t="s">
        <v>30</v>
      </c>
      <c r="C21" s="24" t="s">
        <v>22</v>
      </c>
      <c r="D21" s="15">
        <v>24</v>
      </c>
      <c r="E21" s="28" t="s">
        <v>46</v>
      </c>
      <c r="F21" s="15">
        <v>21348</v>
      </c>
      <c r="G21" s="15" t="s">
        <v>45</v>
      </c>
      <c r="H21" s="17">
        <v>168</v>
      </c>
      <c r="I21" s="29">
        <v>0.25</v>
      </c>
      <c r="J21" s="17">
        <f t="shared" si="0"/>
        <v>42</v>
      </c>
      <c r="K21" s="17">
        <f t="shared" si="1"/>
        <v>210</v>
      </c>
      <c r="L21" s="17">
        <f t="shared" si="2"/>
        <v>4032</v>
      </c>
      <c r="M21" s="17">
        <f t="shared" si="3"/>
        <v>1008</v>
      </c>
      <c r="N21" s="17">
        <f t="shared" si="4"/>
        <v>5040</v>
      </c>
    </row>
    <row r="22" spans="1:14" s="25" customFormat="1" ht="30" customHeight="1" x14ac:dyDescent="0.3">
      <c r="A22" s="24">
        <v>12</v>
      </c>
      <c r="B22" s="26" t="s">
        <v>31</v>
      </c>
      <c r="C22" s="24" t="s">
        <v>22</v>
      </c>
      <c r="D22" s="15">
        <v>454</v>
      </c>
      <c r="E22" s="28" t="s">
        <v>46</v>
      </c>
      <c r="F22" s="15">
        <v>21341</v>
      </c>
      <c r="G22" s="15" t="s">
        <v>45</v>
      </c>
      <c r="H22" s="17">
        <v>132</v>
      </c>
      <c r="I22" s="29">
        <v>0.25</v>
      </c>
      <c r="J22" s="17">
        <f t="shared" si="0"/>
        <v>33</v>
      </c>
      <c r="K22" s="17">
        <f t="shared" si="1"/>
        <v>165</v>
      </c>
      <c r="L22" s="17">
        <f t="shared" si="2"/>
        <v>59928</v>
      </c>
      <c r="M22" s="17">
        <f t="shared" si="3"/>
        <v>14982</v>
      </c>
      <c r="N22" s="17">
        <f t="shared" si="4"/>
        <v>74910</v>
      </c>
    </row>
    <row r="23" spans="1:14" s="25" customFormat="1" ht="30" customHeight="1" x14ac:dyDescent="0.3">
      <c r="A23" s="24">
        <v>13</v>
      </c>
      <c r="B23" s="26" t="s">
        <v>32</v>
      </c>
      <c r="C23" s="24" t="s">
        <v>22</v>
      </c>
      <c r="D23" s="15">
        <v>416</v>
      </c>
      <c r="E23" s="28" t="s">
        <v>46</v>
      </c>
      <c r="F23" s="15">
        <v>21342</v>
      </c>
      <c r="G23" s="15" t="s">
        <v>45</v>
      </c>
      <c r="H23" s="17">
        <v>136</v>
      </c>
      <c r="I23" s="29">
        <v>0.25</v>
      </c>
      <c r="J23" s="17">
        <f t="shared" si="0"/>
        <v>34</v>
      </c>
      <c r="K23" s="17">
        <f t="shared" si="1"/>
        <v>170</v>
      </c>
      <c r="L23" s="17">
        <f t="shared" si="2"/>
        <v>56576</v>
      </c>
      <c r="M23" s="17">
        <f t="shared" si="3"/>
        <v>14144</v>
      </c>
      <c r="N23" s="17">
        <f t="shared" si="4"/>
        <v>70720</v>
      </c>
    </row>
    <row r="24" spans="1:14" s="25" customFormat="1" ht="28.8" x14ac:dyDescent="0.3">
      <c r="A24" s="24">
        <v>14</v>
      </c>
      <c r="B24" s="26" t="s">
        <v>33</v>
      </c>
      <c r="C24" s="24" t="s">
        <v>22</v>
      </c>
      <c r="D24" s="15">
        <v>108</v>
      </c>
      <c r="E24" s="28" t="s">
        <v>46</v>
      </c>
      <c r="F24" s="15">
        <v>21346</v>
      </c>
      <c r="G24" s="15" t="s">
        <v>45</v>
      </c>
      <c r="H24" s="17">
        <v>135</v>
      </c>
      <c r="I24" s="29">
        <v>0.25</v>
      </c>
      <c r="J24" s="17">
        <f t="shared" si="0"/>
        <v>33.75</v>
      </c>
      <c r="K24" s="17">
        <f t="shared" si="1"/>
        <v>168.75</v>
      </c>
      <c r="L24" s="17">
        <f t="shared" si="2"/>
        <v>14580</v>
      </c>
      <c r="M24" s="17">
        <f t="shared" si="3"/>
        <v>3645</v>
      </c>
      <c r="N24" s="17">
        <f t="shared" si="4"/>
        <v>18225</v>
      </c>
    </row>
    <row r="25" spans="1:14" s="25" customFormat="1" ht="30" customHeight="1" x14ac:dyDescent="0.3">
      <c r="A25" s="24">
        <v>15</v>
      </c>
      <c r="B25" s="26" t="s">
        <v>34</v>
      </c>
      <c r="C25" s="24" t="s">
        <v>22</v>
      </c>
      <c r="D25" s="15">
        <v>312</v>
      </c>
      <c r="E25" s="28" t="s">
        <v>46</v>
      </c>
      <c r="F25" s="15">
        <v>21343</v>
      </c>
      <c r="G25" s="15" t="s">
        <v>45</v>
      </c>
      <c r="H25" s="17">
        <v>133</v>
      </c>
      <c r="I25" s="29">
        <v>0.25</v>
      </c>
      <c r="J25" s="17">
        <f t="shared" si="0"/>
        <v>33.25</v>
      </c>
      <c r="K25" s="17">
        <f t="shared" si="1"/>
        <v>166.25</v>
      </c>
      <c r="L25" s="17">
        <f t="shared" si="2"/>
        <v>41496</v>
      </c>
      <c r="M25" s="17">
        <f t="shared" si="3"/>
        <v>10374</v>
      </c>
      <c r="N25" s="17">
        <f t="shared" si="4"/>
        <v>51870</v>
      </c>
    </row>
    <row r="26" spans="1:14" ht="30" customHeight="1" x14ac:dyDescent="0.4">
      <c r="A26" s="18"/>
      <c r="B26" s="31" t="s">
        <v>35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>
        <f>SUM(L11:L25)</f>
        <v>288796</v>
      </c>
      <c r="N26" s="35"/>
    </row>
    <row r="27" spans="1:14" ht="30" customHeight="1" x14ac:dyDescent="0.4">
      <c r="A27" s="18"/>
      <c r="B27" s="31" t="s">
        <v>36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>
        <f>SUM(N11:N25)</f>
        <v>360995</v>
      </c>
      <c r="N27" s="35"/>
    </row>
  </sheetData>
  <protectedRanges>
    <protectedRange sqref="F9" name="Range1_2_2_1"/>
  </protectedRanges>
  <mergeCells count="5">
    <mergeCell ref="A6:N6"/>
    <mergeCell ref="B26:L26"/>
    <mergeCell ref="M26:N26"/>
    <mergeCell ref="B27:L27"/>
    <mergeCell ref="M27:N27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53</vt:lpstr>
      <vt:lpstr>'TROŠKOVNIK Grupa 53'!Podrucje_ispisa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Igor Franić</cp:lastModifiedBy>
  <dcterms:created xsi:type="dcterms:W3CDTF">2023-06-27T18:28:34Z</dcterms:created>
  <dcterms:modified xsi:type="dcterms:W3CDTF">2023-09-26T13:07:55Z</dcterms:modified>
</cp:coreProperties>
</file>