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TENDERI MEDICINA\T-2023\HZJZ\tender HZJZ-reagensi testovi i potrošni za mikrobiologiju-objedinjena\ePonuda gr 57 Diasorin (MDX)\"/>
    </mc:Choice>
  </mc:AlternateContent>
  <xr:revisionPtr revIDLastSave="0" documentId="13_ncr:1_{6B5978A5-C812-44B2-A92D-925803244A60}" xr6:coauthVersionLast="47" xr6:coauthVersionMax="47" xr10:uidLastSave="{00000000-0000-0000-0000-000000000000}"/>
  <bookViews>
    <workbookView xWindow="-120" yWindow="-120" windowWidth="29040" windowHeight="15840" xr2:uid="{1276AA8E-3BB6-4863-A2E4-C2E8B84E18DF}"/>
  </bookViews>
  <sheets>
    <sheet name="TROŠKOVNIK Grupa 57" sheetId="1" r:id="rId1"/>
  </sheets>
  <definedNames>
    <definedName name="_xlnm.Print_Area" localSheetId="0">'TROŠKOVNIK Grupa 57'!$A$2:$N$22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2" i="1" l="1"/>
  <c r="M21" i="1"/>
  <c r="N12" i="1"/>
  <c r="N13" i="1"/>
  <c r="N14" i="1"/>
  <c r="N15" i="1"/>
  <c r="N16" i="1"/>
  <c r="N17" i="1"/>
  <c r="N18" i="1"/>
  <c r="N19" i="1"/>
  <c r="N20" i="1"/>
  <c r="N11" i="1"/>
  <c r="M12" i="1"/>
  <c r="M13" i="1"/>
  <c r="M14" i="1"/>
  <c r="M15" i="1"/>
  <c r="M16" i="1"/>
  <c r="M17" i="1"/>
  <c r="M18" i="1"/>
  <c r="M19" i="1"/>
  <c r="M20" i="1"/>
  <c r="M11" i="1"/>
  <c r="L12" i="1"/>
  <c r="L13" i="1"/>
  <c r="L14" i="1"/>
  <c r="L15" i="1"/>
  <c r="L16" i="1"/>
  <c r="L17" i="1"/>
  <c r="L18" i="1"/>
  <c r="L19" i="1"/>
  <c r="L20" i="1"/>
  <c r="L11" i="1"/>
  <c r="K12" i="1"/>
  <c r="K13" i="1"/>
  <c r="K14" i="1"/>
  <c r="K15" i="1"/>
  <c r="K16" i="1"/>
  <c r="K17" i="1"/>
  <c r="K18" i="1"/>
  <c r="K19" i="1"/>
  <c r="K20" i="1"/>
  <c r="K11" i="1"/>
  <c r="J12" i="1"/>
  <c r="J13" i="1"/>
  <c r="J14" i="1"/>
  <c r="J15" i="1"/>
  <c r="J16" i="1"/>
  <c r="J17" i="1"/>
  <c r="J18" i="1"/>
  <c r="J19" i="1"/>
  <c r="J20" i="1"/>
  <c r="J11" i="1"/>
</calcChain>
</file>

<file path=xl/sharedStrings.xml><?xml version="1.0" encoding="utf-8"?>
<sst xmlns="http://schemas.openxmlformats.org/spreadsheetml/2006/main" count="65" uniqueCount="48">
  <si>
    <t>HRVATSKI ZAVOD ZA JAVNO ZDRAVSTVO, Zagreb, Rockefellerova 7</t>
  </si>
  <si>
    <t xml:space="preserve">
</t>
  </si>
  <si>
    <t>ZAJEDNIČKA JAVNA NABAVA ZA POTREBE ZDRAVSTEVNIH USTANOVA REPUBLIKE HRVATSKE</t>
  </si>
  <si>
    <t>REAGENSI, TESTOVI I POTROŠNI MATERIJAL ZA MIKROBIOLOGIJU</t>
  </si>
  <si>
    <t>Evidencijski broj nabave: EVV-ZN 03/23</t>
  </si>
  <si>
    <t>REDNI
BROJ</t>
  </si>
  <si>
    <t>NAZIV I OPIS PREDMETA NABAVE</t>
  </si>
  <si>
    <t>JEDINICA
MJERE</t>
  </si>
  <si>
    <t>OKVIRNA DVOGODIŠNJA KOLIČINA</t>
  </si>
  <si>
    <t>PROIZVOĐAČ- ZEMLJA PORIJEKLA</t>
  </si>
  <si>
    <t>ŠIFRA/
KATALOŠKI BROJ PROIZVOĐAČA</t>
  </si>
  <si>
    <t>ORIGINALNO PAKIRANJE</t>
  </si>
  <si>
    <t>JEDINIČNA CIJENA  BEZ 
PDV-a (EUR)</t>
  </si>
  <si>
    <t>STOPA        PDV-a
(%)</t>
  </si>
  <si>
    <t xml:space="preserve"> IZNOS   PDV-a (EUR)</t>
  </si>
  <si>
    <t>JEDINIČNA CIJENA  S PDV-om (EUR)</t>
  </si>
  <si>
    <t>UKUPNA
CIJENA STAVKE BEZ PDV-a (EUR)</t>
  </si>
  <si>
    <t>UKUPAN IZNOS   PDV-a (EUR)</t>
  </si>
  <si>
    <t>UKUPNA
CIJENA STAVKE S    PDV-om (EUR)</t>
  </si>
  <si>
    <r>
      <t xml:space="preserve">GRUPA PREDMETA NABAVE 57: Reagens i potrošni materijal za instrument Liaison MDX
</t>
    </r>
    <r>
      <rPr>
        <sz val="11"/>
        <rFont val="Calibri"/>
        <family val="2"/>
        <scheme val="minor"/>
      </rPr>
      <t xml:space="preserve">VAŽNO: </t>
    </r>
    <r>
      <rPr>
        <b/>
        <sz val="11"/>
        <rFont val="Calibri"/>
        <family val="2"/>
        <scheme val="minor"/>
      </rPr>
      <t xml:space="preserve">Svi ponuđeni artikli moraju biti kompatibilni s uređajem koji se ustupa na besplatno korištenje. </t>
    </r>
  </si>
  <si>
    <t>Simplexa HSV-1/2 Direct, Reagensi za direktno kvalitativno određivanje prisutnosti i diferencijaciju virusa HSV 1 i HSV 2 u uzorcima cerebrospinalne tekućine metodom real-time PCR bez prethodne izolacije nukleinskih kiselina; volumen uzorka najviše 50 µl CSF, CE/IVD</t>
  </si>
  <si>
    <t>test</t>
  </si>
  <si>
    <t>Simplexa Reagens koji sadrži inaktivirani virus HSV 1 i HSV 2, pozitivna kontrola</t>
  </si>
  <si>
    <r>
      <t xml:space="preserve">Simplexa Bordetella Direkt, Reagensi za direktno kvalitativno određivanje prisutnosti i diferencijaciju bakterija </t>
    </r>
    <r>
      <rPr>
        <i/>
        <sz val="11"/>
        <rFont val="Calibri"/>
        <family val="2"/>
        <scheme val="minor"/>
      </rPr>
      <t>Bordetella pertussis</t>
    </r>
    <r>
      <rPr>
        <sz val="11"/>
        <rFont val="Calibri"/>
        <family val="2"/>
        <scheme val="minor"/>
      </rPr>
      <t xml:space="preserve"> i </t>
    </r>
    <r>
      <rPr>
        <i/>
        <sz val="11"/>
        <rFont val="Calibri"/>
        <family val="2"/>
        <scheme val="minor"/>
      </rPr>
      <t xml:space="preserve">Bordetella parapertussis </t>
    </r>
    <r>
      <rPr>
        <sz val="11"/>
        <rFont val="Calibri"/>
        <family val="2"/>
        <scheme val="minor"/>
      </rPr>
      <t>u uzorcima nazofaringealnog brisa metodom real-time PCR bez prethodne izolacije nukleinskih kiselina, CE/IVD</t>
    </r>
  </si>
  <si>
    <r>
      <t xml:space="preserve">Simplexa Reagens koji sadrži inaktiviranu bakteriju </t>
    </r>
    <r>
      <rPr>
        <i/>
        <sz val="11"/>
        <rFont val="Calibri"/>
        <family val="2"/>
        <scheme val="minor"/>
      </rPr>
      <t>Bordetella</t>
    </r>
    <r>
      <rPr>
        <sz val="11"/>
        <rFont val="Calibri"/>
        <family val="2"/>
        <scheme val="minor"/>
      </rPr>
      <t xml:space="preserve">, pozitivna kontrola </t>
    </r>
  </si>
  <si>
    <t>Simplexa VZV Direkt, Reagensi za direktno kvalitativno određivanje prisutnostivirusa VZV u uzorcima cerebrospinalne tekućine metodom real-time PCR bez prethodne izolacije nukleinskih kiselina; volumen uzorka najviše 50 µl CSF, CE/IVD</t>
  </si>
  <si>
    <t>Simplexa Reagens koji sadrži inaktivirani virus VZV, pozitivna kontrola</t>
  </si>
  <si>
    <t>Simplexa spectral calibration panel, Reagensi za redovnu kalibraciju</t>
  </si>
  <si>
    <t>komad</t>
  </si>
  <si>
    <t>Reakcijski diskovi sa 96 mjesta</t>
  </si>
  <si>
    <t>Folija za prekrivanje reakcijskih diskova</t>
  </si>
  <si>
    <t>Reakcijski diskovi za direktnu amplifikaciju</t>
  </si>
  <si>
    <t>UKUPNO ZA GRUPU PREDMETA NABAVE 57 BROJKAMA BEZ PDV-a:</t>
  </si>
  <si>
    <t>UKUPNO ZA GRUPU PREDMETA NABAVE 57 BROJKAMA S PDV-om:</t>
  </si>
  <si>
    <t>12=4*8</t>
  </si>
  <si>
    <t>14=12+13</t>
  </si>
  <si>
    <t>TROŠKOVNIK IZMJENA- Grupa 57: Reagens i potrošni materijal za instrument Liaison MDX</t>
  </si>
  <si>
    <t>DiaSorin Molecular LLC, SAD</t>
  </si>
  <si>
    <t>MOL2150</t>
  </si>
  <si>
    <t>MOL2160</t>
  </si>
  <si>
    <t>MOL2750</t>
  </si>
  <si>
    <t>MOL2760</t>
  </si>
  <si>
    <t>MOL3650</t>
  </si>
  <si>
    <t>MOL3660</t>
  </si>
  <si>
    <t>SC1100</t>
  </si>
  <si>
    <t>MOL1401</t>
  </si>
  <si>
    <t>MOL1500</t>
  </si>
  <si>
    <t>MOL1451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</si>
</sst>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0" fontId="11" fillId="0" borderId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2" fillId="2" borderId="1" xfId="1" applyNumberFormat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4" borderId="2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center" vertical="center"/>
    </xf>
    <xf numFmtId="9" fontId="2" fillId="0" borderId="1" xfId="2" applyNumberFormat="1" applyFont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  <xf numFmtId="0" fontId="10" fillId="0" borderId="1" xfId="3" applyFont="1" applyBorder="1" applyAlignment="1">
      <alignment horizontal="center" vertical="center" wrapText="1"/>
    </xf>
    <xf numFmtId="1" fontId="10" fillId="0" borderId="1" xfId="4" applyNumberFormat="1" applyFont="1" applyBorder="1" applyAlignment="1">
      <alignment horizontal="center" vertical="center" wrapText="1"/>
    </xf>
  </cellXfs>
  <cellStyles count="5">
    <cellStyle name="Normal 2" xfId="4" xr:uid="{C31D3D99-D4E2-4945-AFCB-847CB0DC4E47}"/>
    <cellStyle name="Normal 2 3" xfId="3" xr:uid="{82E48B96-50FA-4C94-9E6C-EAAB1B2C9DAF}"/>
    <cellStyle name="Normalno" xfId="0" builtinId="0"/>
    <cellStyle name="Postotak" xfId="2" builtinId="5"/>
    <cellStyle name="Tekst objašnjenja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1333500</xdr:colOff>
      <xdr:row>22</xdr:row>
      <xdr:rowOff>0</xdr:rowOff>
    </xdr:from>
    <xdr:to>
      <xdr:col>1</xdr:col>
      <xdr:colOff>1409700</xdr:colOff>
      <xdr:row>22</xdr:row>
      <xdr:rowOff>201930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8FB469E-5B12-4691-B4AB-13655BEE35CC}"/>
            </a:ext>
          </a:extLst>
        </xdr:cNvPr>
        <xdr:cNvSpPr txBox="1">
          <a:spLocks noChangeArrowheads="1"/>
        </xdr:cNvSpPr>
      </xdr:nvSpPr>
      <xdr:spPr bwMode="auto">
        <a:xfrm>
          <a:off x="1914525" y="132111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1333500</xdr:colOff>
      <xdr:row>22</xdr:row>
      <xdr:rowOff>0</xdr:rowOff>
    </xdr:from>
    <xdr:ext cx="76200" cy="20002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27199B72-08F8-4C0E-A1E9-84ED9306E42A}"/>
            </a:ext>
          </a:extLst>
        </xdr:cNvPr>
        <xdr:cNvSpPr txBox="1">
          <a:spLocks noChangeArrowheads="1"/>
        </xdr:cNvSpPr>
      </xdr:nvSpPr>
      <xdr:spPr bwMode="auto">
        <a:xfrm>
          <a:off x="1914525" y="13211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22</xdr:row>
      <xdr:rowOff>0</xdr:rowOff>
    </xdr:from>
    <xdr:ext cx="76200" cy="20193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744800C1-B2A3-4BD6-9E63-726BE35C83AD}"/>
            </a:ext>
          </a:extLst>
        </xdr:cNvPr>
        <xdr:cNvSpPr txBox="1">
          <a:spLocks noChangeArrowheads="1"/>
        </xdr:cNvSpPr>
      </xdr:nvSpPr>
      <xdr:spPr bwMode="auto">
        <a:xfrm>
          <a:off x="1914525" y="132111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22</xdr:row>
      <xdr:rowOff>0</xdr:rowOff>
    </xdr:from>
    <xdr:ext cx="76200" cy="20002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ABDB3D2E-7F7E-4F73-9938-35153B2F3D35}"/>
            </a:ext>
          </a:extLst>
        </xdr:cNvPr>
        <xdr:cNvSpPr txBox="1">
          <a:spLocks noChangeArrowheads="1"/>
        </xdr:cNvSpPr>
      </xdr:nvSpPr>
      <xdr:spPr bwMode="auto">
        <a:xfrm>
          <a:off x="1914525" y="13211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22</xdr:row>
      <xdr:rowOff>0</xdr:rowOff>
    </xdr:from>
    <xdr:ext cx="76200" cy="20193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A8973B77-30F8-4F4B-B705-15B42E22FEAC}"/>
            </a:ext>
          </a:extLst>
        </xdr:cNvPr>
        <xdr:cNvSpPr txBox="1">
          <a:spLocks noChangeArrowheads="1"/>
        </xdr:cNvSpPr>
      </xdr:nvSpPr>
      <xdr:spPr bwMode="auto">
        <a:xfrm>
          <a:off x="1914525" y="132111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22</xdr:row>
      <xdr:rowOff>0</xdr:rowOff>
    </xdr:from>
    <xdr:ext cx="76200" cy="20002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EA930EBC-4A91-45C8-B898-F65917E795C1}"/>
            </a:ext>
          </a:extLst>
        </xdr:cNvPr>
        <xdr:cNvSpPr txBox="1">
          <a:spLocks noChangeArrowheads="1"/>
        </xdr:cNvSpPr>
      </xdr:nvSpPr>
      <xdr:spPr bwMode="auto">
        <a:xfrm>
          <a:off x="1914525" y="13211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22</xdr:row>
      <xdr:rowOff>0</xdr:rowOff>
    </xdr:from>
    <xdr:ext cx="76200" cy="20193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F75A1520-9895-4555-8242-A87E63956FDD}"/>
            </a:ext>
          </a:extLst>
        </xdr:cNvPr>
        <xdr:cNvSpPr txBox="1">
          <a:spLocks noChangeArrowheads="1"/>
        </xdr:cNvSpPr>
      </xdr:nvSpPr>
      <xdr:spPr bwMode="auto">
        <a:xfrm>
          <a:off x="1914525" y="132111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22</xdr:row>
      <xdr:rowOff>0</xdr:rowOff>
    </xdr:from>
    <xdr:ext cx="76200" cy="20002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75E066CA-811D-4EDC-AE58-7F24B1484255}"/>
            </a:ext>
          </a:extLst>
        </xdr:cNvPr>
        <xdr:cNvSpPr txBox="1">
          <a:spLocks noChangeArrowheads="1"/>
        </xdr:cNvSpPr>
      </xdr:nvSpPr>
      <xdr:spPr bwMode="auto">
        <a:xfrm>
          <a:off x="1914525" y="13211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22</xdr:row>
      <xdr:rowOff>0</xdr:rowOff>
    </xdr:from>
    <xdr:ext cx="76200" cy="20193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A95EB9F2-F243-4C2D-B9BE-1F3FA887D3D1}"/>
            </a:ext>
          </a:extLst>
        </xdr:cNvPr>
        <xdr:cNvSpPr txBox="1">
          <a:spLocks noChangeArrowheads="1"/>
        </xdr:cNvSpPr>
      </xdr:nvSpPr>
      <xdr:spPr bwMode="auto">
        <a:xfrm>
          <a:off x="1914525" y="132111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22</xdr:row>
      <xdr:rowOff>0</xdr:rowOff>
    </xdr:from>
    <xdr:ext cx="76200" cy="20002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58B796CA-E7F6-4EA6-8D12-52571EBA2D25}"/>
            </a:ext>
          </a:extLst>
        </xdr:cNvPr>
        <xdr:cNvSpPr txBox="1">
          <a:spLocks noChangeArrowheads="1"/>
        </xdr:cNvSpPr>
      </xdr:nvSpPr>
      <xdr:spPr bwMode="auto">
        <a:xfrm>
          <a:off x="1914525" y="13211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22</xdr:row>
      <xdr:rowOff>0</xdr:rowOff>
    </xdr:from>
    <xdr:ext cx="76200" cy="20193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7283298A-7D45-48AB-B075-645F4012A459}"/>
            </a:ext>
          </a:extLst>
        </xdr:cNvPr>
        <xdr:cNvSpPr txBox="1">
          <a:spLocks noChangeArrowheads="1"/>
        </xdr:cNvSpPr>
      </xdr:nvSpPr>
      <xdr:spPr bwMode="auto">
        <a:xfrm>
          <a:off x="1914525" y="132111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22</xdr:row>
      <xdr:rowOff>0</xdr:rowOff>
    </xdr:from>
    <xdr:ext cx="76200" cy="20002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B1171390-A9DB-43FA-8204-9E956BA1B6DE}"/>
            </a:ext>
          </a:extLst>
        </xdr:cNvPr>
        <xdr:cNvSpPr txBox="1">
          <a:spLocks noChangeArrowheads="1"/>
        </xdr:cNvSpPr>
      </xdr:nvSpPr>
      <xdr:spPr bwMode="auto">
        <a:xfrm>
          <a:off x="1914525" y="13211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22</xdr:row>
      <xdr:rowOff>0</xdr:rowOff>
    </xdr:from>
    <xdr:ext cx="76200" cy="20193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BE2FB8F9-1E77-4BDD-8641-0910F9E7D1D0}"/>
            </a:ext>
          </a:extLst>
        </xdr:cNvPr>
        <xdr:cNvSpPr txBox="1">
          <a:spLocks noChangeArrowheads="1"/>
        </xdr:cNvSpPr>
      </xdr:nvSpPr>
      <xdr:spPr bwMode="auto">
        <a:xfrm>
          <a:off x="1914525" y="132111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22</xdr:row>
      <xdr:rowOff>0</xdr:rowOff>
    </xdr:from>
    <xdr:ext cx="76200" cy="20002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CC684F1A-31B4-47A9-A72E-AAA5AF418E9B}"/>
            </a:ext>
          </a:extLst>
        </xdr:cNvPr>
        <xdr:cNvSpPr txBox="1">
          <a:spLocks noChangeArrowheads="1"/>
        </xdr:cNvSpPr>
      </xdr:nvSpPr>
      <xdr:spPr bwMode="auto">
        <a:xfrm>
          <a:off x="1914525" y="13211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22</xdr:row>
      <xdr:rowOff>0</xdr:rowOff>
    </xdr:from>
    <xdr:ext cx="76200" cy="20193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19B1C309-A138-4928-A135-A4C8D19119BA}"/>
            </a:ext>
          </a:extLst>
        </xdr:cNvPr>
        <xdr:cNvSpPr txBox="1">
          <a:spLocks noChangeArrowheads="1"/>
        </xdr:cNvSpPr>
      </xdr:nvSpPr>
      <xdr:spPr bwMode="auto">
        <a:xfrm>
          <a:off x="1914525" y="132111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22</xdr:row>
      <xdr:rowOff>0</xdr:rowOff>
    </xdr:from>
    <xdr:ext cx="76200" cy="20002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7C4B79C8-FF96-4E86-8268-E2C4CC32E6A7}"/>
            </a:ext>
          </a:extLst>
        </xdr:cNvPr>
        <xdr:cNvSpPr txBox="1">
          <a:spLocks noChangeArrowheads="1"/>
        </xdr:cNvSpPr>
      </xdr:nvSpPr>
      <xdr:spPr bwMode="auto">
        <a:xfrm>
          <a:off x="1914525" y="13211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22</xdr:row>
      <xdr:rowOff>0</xdr:rowOff>
    </xdr:from>
    <xdr:ext cx="76200" cy="20193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E4BD3F64-E45E-4C04-B4DA-E02C1A852E2F}"/>
            </a:ext>
          </a:extLst>
        </xdr:cNvPr>
        <xdr:cNvSpPr txBox="1">
          <a:spLocks noChangeArrowheads="1"/>
        </xdr:cNvSpPr>
      </xdr:nvSpPr>
      <xdr:spPr bwMode="auto">
        <a:xfrm>
          <a:off x="1914525" y="132111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22</xdr:row>
      <xdr:rowOff>0</xdr:rowOff>
    </xdr:from>
    <xdr:ext cx="76200" cy="20002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689FBF81-956B-442D-937B-C3E5206FBA20}"/>
            </a:ext>
          </a:extLst>
        </xdr:cNvPr>
        <xdr:cNvSpPr txBox="1">
          <a:spLocks noChangeArrowheads="1"/>
        </xdr:cNvSpPr>
      </xdr:nvSpPr>
      <xdr:spPr bwMode="auto">
        <a:xfrm>
          <a:off x="1914525" y="13211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E78B3-AE94-4B5E-BFC7-AD511A229AF7}">
  <sheetPr>
    <tabColor rgb="FF00B0F0"/>
  </sheetPr>
  <dimension ref="A2:N22"/>
  <sheetViews>
    <sheetView tabSelected="1" topLeftCell="A8" zoomScale="106" zoomScaleNormal="106" zoomScaleSheetLayoutView="50" workbookViewId="0">
      <selection activeCell="D15" sqref="D15"/>
    </sheetView>
  </sheetViews>
  <sheetFormatPr defaultColWidth="9.140625" defaultRowHeight="21" x14ac:dyDescent="0.35"/>
  <cols>
    <col min="1" max="1" width="8.7109375" style="1" customWidth="1"/>
    <col min="2" max="2" width="70.7109375" style="18" customWidth="1"/>
    <col min="3" max="14" width="11.42578125" style="1" customWidth="1"/>
    <col min="15" max="16384" width="9.140625" style="6"/>
  </cols>
  <sheetData>
    <row r="2" spans="1:14" s="4" customFormat="1" ht="20.100000000000001" customHeight="1" x14ac:dyDescent="0.25">
      <c r="A2" s="1"/>
      <c r="B2" s="2" t="s">
        <v>0</v>
      </c>
      <c r="C2" s="3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4" customFormat="1" ht="20.100000000000001" customHeight="1" x14ac:dyDescent="0.25">
      <c r="A3" s="1"/>
      <c r="B3" s="2" t="s">
        <v>2</v>
      </c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4" customFormat="1" ht="20.100000000000001" customHeight="1" x14ac:dyDescent="0.25">
      <c r="A4" s="1"/>
      <c r="B4" s="2" t="s">
        <v>3</v>
      </c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4" customFormat="1" ht="20.100000000000001" customHeight="1" x14ac:dyDescent="0.25">
      <c r="A5" s="1"/>
      <c r="B5" s="5" t="s">
        <v>4</v>
      </c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1.25" customHeight="1" x14ac:dyDescent="0.35">
      <c r="A6" s="25" t="s">
        <v>36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x14ac:dyDescent="0.35">
      <c r="A7" s="7"/>
      <c r="B7" s="8"/>
      <c r="C7" s="7"/>
      <c r="D7" s="7"/>
      <c r="E7" s="7"/>
      <c r="F7" s="7"/>
      <c r="G7" s="7"/>
    </row>
    <row r="8" spans="1:14" ht="80.099999999999994" customHeight="1" x14ac:dyDescent="0.3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  <c r="L8" s="9" t="s">
        <v>16</v>
      </c>
      <c r="M8" s="9" t="s">
        <v>17</v>
      </c>
      <c r="N8" s="9" t="s">
        <v>18</v>
      </c>
    </row>
    <row r="9" spans="1:14" s="10" customFormat="1" ht="9.9499999999999993" customHeight="1" x14ac:dyDescent="0.3">
      <c r="A9" s="19">
        <v>1</v>
      </c>
      <c r="B9" s="20">
        <v>2</v>
      </c>
      <c r="C9" s="19">
        <v>3</v>
      </c>
      <c r="D9" s="19">
        <v>4</v>
      </c>
      <c r="E9" s="19">
        <v>5</v>
      </c>
      <c r="F9" s="21">
        <v>6</v>
      </c>
      <c r="G9" s="19">
        <v>7</v>
      </c>
      <c r="H9" s="19">
        <v>8</v>
      </c>
      <c r="I9" s="19">
        <v>9</v>
      </c>
      <c r="J9" s="19">
        <v>10</v>
      </c>
      <c r="K9" s="22">
        <v>11</v>
      </c>
      <c r="L9" s="19" t="s">
        <v>34</v>
      </c>
      <c r="M9" s="19">
        <v>13</v>
      </c>
      <c r="N9" s="19" t="s">
        <v>35</v>
      </c>
    </row>
    <row r="10" spans="1:14" ht="69" customHeight="1" x14ac:dyDescent="0.35">
      <c r="A10" s="11"/>
      <c r="B10" s="12" t="s">
        <v>19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s="24" customFormat="1" ht="60" x14ac:dyDescent="0.25">
      <c r="A11" s="23">
        <v>1</v>
      </c>
      <c r="B11" s="13" t="s">
        <v>20</v>
      </c>
      <c r="C11" s="15" t="s">
        <v>21</v>
      </c>
      <c r="D11" s="14">
        <v>1824</v>
      </c>
      <c r="E11" s="32" t="s">
        <v>37</v>
      </c>
      <c r="F11" s="32" t="s">
        <v>38</v>
      </c>
      <c r="G11" s="33">
        <v>24</v>
      </c>
      <c r="H11" s="16">
        <v>63.1</v>
      </c>
      <c r="I11" s="30">
        <v>0.25</v>
      </c>
      <c r="J11" s="16">
        <f>H11*0.25</f>
        <v>15.775</v>
      </c>
      <c r="K11" s="16">
        <f>H11+J11</f>
        <v>78.875</v>
      </c>
      <c r="L11" s="16">
        <f>D11*H11</f>
        <v>115094.40000000001</v>
      </c>
      <c r="M11" s="16">
        <f>L11*0.25</f>
        <v>28773.600000000002</v>
      </c>
      <c r="N11" s="16">
        <f>L11+M11</f>
        <v>143868</v>
      </c>
    </row>
    <row r="12" spans="1:14" s="24" customFormat="1" ht="45" x14ac:dyDescent="0.25">
      <c r="A12" s="23">
        <v>2</v>
      </c>
      <c r="B12" s="13" t="s">
        <v>22</v>
      </c>
      <c r="C12" s="15" t="s">
        <v>21</v>
      </c>
      <c r="D12" s="14">
        <v>40</v>
      </c>
      <c r="E12" s="32" t="s">
        <v>37</v>
      </c>
      <c r="F12" s="32" t="s">
        <v>39</v>
      </c>
      <c r="G12" s="33">
        <v>10</v>
      </c>
      <c r="H12" s="16">
        <v>65.75</v>
      </c>
      <c r="I12" s="30">
        <v>0.25</v>
      </c>
      <c r="J12" s="16">
        <f t="shared" ref="J12:J20" si="0">H12*0.25</f>
        <v>16.4375</v>
      </c>
      <c r="K12" s="16">
        <f t="shared" ref="K12:K20" si="1">H12+J12</f>
        <v>82.1875</v>
      </c>
      <c r="L12" s="16">
        <f t="shared" ref="L12:L20" si="2">D12*H12</f>
        <v>2630</v>
      </c>
      <c r="M12" s="16">
        <f t="shared" ref="M12:M20" si="3">L12*0.25</f>
        <v>657.5</v>
      </c>
      <c r="N12" s="16">
        <f t="shared" ref="N12:N20" si="4">L12+M12</f>
        <v>3287.5</v>
      </c>
    </row>
    <row r="13" spans="1:14" s="24" customFormat="1" ht="60" x14ac:dyDescent="0.25">
      <c r="A13" s="23">
        <v>3</v>
      </c>
      <c r="B13" s="13" t="s">
        <v>23</v>
      </c>
      <c r="C13" s="15" t="s">
        <v>21</v>
      </c>
      <c r="D13" s="14">
        <v>528</v>
      </c>
      <c r="E13" s="32" t="s">
        <v>37</v>
      </c>
      <c r="F13" s="32" t="s">
        <v>40</v>
      </c>
      <c r="G13" s="33">
        <v>24</v>
      </c>
      <c r="H13" s="16">
        <v>64.900000000000006</v>
      </c>
      <c r="I13" s="30">
        <v>0.25</v>
      </c>
      <c r="J13" s="16">
        <f t="shared" si="0"/>
        <v>16.225000000000001</v>
      </c>
      <c r="K13" s="16">
        <f t="shared" si="1"/>
        <v>81.125</v>
      </c>
      <c r="L13" s="16">
        <f t="shared" si="2"/>
        <v>34267.200000000004</v>
      </c>
      <c r="M13" s="16">
        <f t="shared" si="3"/>
        <v>8566.8000000000011</v>
      </c>
      <c r="N13" s="16">
        <f t="shared" si="4"/>
        <v>42834.000000000007</v>
      </c>
    </row>
    <row r="14" spans="1:14" s="24" customFormat="1" ht="45" x14ac:dyDescent="0.25">
      <c r="A14" s="23">
        <v>4</v>
      </c>
      <c r="B14" s="13" t="s">
        <v>24</v>
      </c>
      <c r="C14" s="15" t="s">
        <v>21</v>
      </c>
      <c r="D14" s="14">
        <v>40</v>
      </c>
      <c r="E14" s="32" t="s">
        <v>37</v>
      </c>
      <c r="F14" s="32" t="s">
        <v>41</v>
      </c>
      <c r="G14" s="33">
        <v>10</v>
      </c>
      <c r="H14" s="16">
        <v>65.75</v>
      </c>
      <c r="I14" s="30">
        <v>0.25</v>
      </c>
      <c r="J14" s="16">
        <f t="shared" si="0"/>
        <v>16.4375</v>
      </c>
      <c r="K14" s="16">
        <f t="shared" si="1"/>
        <v>82.1875</v>
      </c>
      <c r="L14" s="16">
        <f t="shared" si="2"/>
        <v>2630</v>
      </c>
      <c r="M14" s="16">
        <f t="shared" si="3"/>
        <v>657.5</v>
      </c>
      <c r="N14" s="16">
        <f t="shared" si="4"/>
        <v>3287.5</v>
      </c>
    </row>
    <row r="15" spans="1:14" s="24" customFormat="1" ht="60" x14ac:dyDescent="0.25">
      <c r="A15" s="23">
        <v>5</v>
      </c>
      <c r="B15" s="13" t="s">
        <v>25</v>
      </c>
      <c r="C15" s="15" t="s">
        <v>21</v>
      </c>
      <c r="D15" s="14">
        <v>1776</v>
      </c>
      <c r="E15" s="32" t="s">
        <v>37</v>
      </c>
      <c r="F15" s="32" t="s">
        <v>42</v>
      </c>
      <c r="G15" s="33">
        <v>24</v>
      </c>
      <c r="H15" s="16">
        <v>63.04</v>
      </c>
      <c r="I15" s="30">
        <v>0.25</v>
      </c>
      <c r="J15" s="16">
        <f t="shared" si="0"/>
        <v>15.76</v>
      </c>
      <c r="K15" s="16">
        <f t="shared" si="1"/>
        <v>78.8</v>
      </c>
      <c r="L15" s="16">
        <f t="shared" si="2"/>
        <v>111959.03999999999</v>
      </c>
      <c r="M15" s="16">
        <f t="shared" si="3"/>
        <v>27989.759999999998</v>
      </c>
      <c r="N15" s="16">
        <f t="shared" si="4"/>
        <v>139948.79999999999</v>
      </c>
    </row>
    <row r="16" spans="1:14" s="24" customFormat="1" ht="45" x14ac:dyDescent="0.25">
      <c r="A16" s="23">
        <v>6</v>
      </c>
      <c r="B16" s="13" t="s">
        <v>26</v>
      </c>
      <c r="C16" s="15" t="s">
        <v>21</v>
      </c>
      <c r="D16" s="14">
        <v>40</v>
      </c>
      <c r="E16" s="32" t="s">
        <v>37</v>
      </c>
      <c r="F16" s="32" t="s">
        <v>43</v>
      </c>
      <c r="G16" s="33">
        <v>10</v>
      </c>
      <c r="H16" s="16">
        <v>65.75</v>
      </c>
      <c r="I16" s="30">
        <v>0.25</v>
      </c>
      <c r="J16" s="16">
        <f t="shared" si="0"/>
        <v>16.4375</v>
      </c>
      <c r="K16" s="16">
        <f t="shared" si="1"/>
        <v>82.1875</v>
      </c>
      <c r="L16" s="16">
        <f t="shared" si="2"/>
        <v>2630</v>
      </c>
      <c r="M16" s="16">
        <f t="shared" si="3"/>
        <v>657.5</v>
      </c>
      <c r="N16" s="16">
        <f t="shared" si="4"/>
        <v>3287.5</v>
      </c>
    </row>
    <row r="17" spans="1:14" s="24" customFormat="1" ht="45" x14ac:dyDescent="0.25">
      <c r="A17" s="23">
        <v>7</v>
      </c>
      <c r="B17" s="13" t="s">
        <v>27</v>
      </c>
      <c r="C17" s="15" t="s">
        <v>28</v>
      </c>
      <c r="D17" s="14">
        <v>4</v>
      </c>
      <c r="E17" s="32" t="s">
        <v>37</v>
      </c>
      <c r="F17" s="32" t="s">
        <v>44</v>
      </c>
      <c r="G17" s="33">
        <v>1</v>
      </c>
      <c r="H17" s="16">
        <v>1342.03</v>
      </c>
      <c r="I17" s="30">
        <v>0.25</v>
      </c>
      <c r="J17" s="16">
        <f t="shared" si="0"/>
        <v>335.50749999999999</v>
      </c>
      <c r="K17" s="16">
        <f t="shared" si="1"/>
        <v>1677.5374999999999</v>
      </c>
      <c r="L17" s="16">
        <f t="shared" si="2"/>
        <v>5368.12</v>
      </c>
      <c r="M17" s="16">
        <f t="shared" si="3"/>
        <v>1342.03</v>
      </c>
      <c r="N17" s="16">
        <f t="shared" si="4"/>
        <v>6710.15</v>
      </c>
    </row>
    <row r="18" spans="1:14" s="24" customFormat="1" ht="45" x14ac:dyDescent="0.25">
      <c r="A18" s="23">
        <v>8</v>
      </c>
      <c r="B18" s="13" t="s">
        <v>29</v>
      </c>
      <c r="C18" s="15" t="s">
        <v>28</v>
      </c>
      <c r="D18" s="14">
        <v>50</v>
      </c>
      <c r="E18" s="32" t="s">
        <v>37</v>
      </c>
      <c r="F18" s="32" t="s">
        <v>45</v>
      </c>
      <c r="G18" s="33">
        <v>25</v>
      </c>
      <c r="H18" s="16">
        <v>44.9</v>
      </c>
      <c r="I18" s="30">
        <v>0.25</v>
      </c>
      <c r="J18" s="16">
        <f t="shared" si="0"/>
        <v>11.225</v>
      </c>
      <c r="K18" s="16">
        <f t="shared" si="1"/>
        <v>56.125</v>
      </c>
      <c r="L18" s="16">
        <f t="shared" si="2"/>
        <v>2245</v>
      </c>
      <c r="M18" s="16">
        <f t="shared" si="3"/>
        <v>561.25</v>
      </c>
      <c r="N18" s="16">
        <f t="shared" si="4"/>
        <v>2806.25</v>
      </c>
    </row>
    <row r="19" spans="1:14" s="24" customFormat="1" ht="45" x14ac:dyDescent="0.25">
      <c r="A19" s="23">
        <v>9</v>
      </c>
      <c r="B19" s="13" t="s">
        <v>30</v>
      </c>
      <c r="C19" s="15" t="s">
        <v>28</v>
      </c>
      <c r="D19" s="14">
        <v>500</v>
      </c>
      <c r="E19" s="32" t="s">
        <v>37</v>
      </c>
      <c r="F19" s="32" t="s">
        <v>46</v>
      </c>
      <c r="G19" s="33">
        <v>250</v>
      </c>
      <c r="H19" s="16">
        <v>0.23</v>
      </c>
      <c r="I19" s="30">
        <v>0.25</v>
      </c>
      <c r="J19" s="16">
        <f t="shared" si="0"/>
        <v>5.7500000000000002E-2</v>
      </c>
      <c r="K19" s="16">
        <f t="shared" si="1"/>
        <v>0.28750000000000003</v>
      </c>
      <c r="L19" s="16">
        <f t="shared" si="2"/>
        <v>115</v>
      </c>
      <c r="M19" s="16">
        <f t="shared" si="3"/>
        <v>28.75</v>
      </c>
      <c r="N19" s="16">
        <f t="shared" si="4"/>
        <v>143.75</v>
      </c>
    </row>
    <row r="20" spans="1:14" s="24" customFormat="1" ht="45" x14ac:dyDescent="0.25">
      <c r="A20" s="23">
        <v>10</v>
      </c>
      <c r="B20" s="13" t="s">
        <v>31</v>
      </c>
      <c r="C20" s="15" t="s">
        <v>28</v>
      </c>
      <c r="D20" s="14">
        <v>48</v>
      </c>
      <c r="E20" s="32" t="s">
        <v>37</v>
      </c>
      <c r="F20" s="32" t="s">
        <v>47</v>
      </c>
      <c r="G20" s="33">
        <v>24</v>
      </c>
      <c r="H20" s="16">
        <v>152.18</v>
      </c>
      <c r="I20" s="30">
        <v>0.25</v>
      </c>
      <c r="J20" s="16">
        <f t="shared" si="0"/>
        <v>38.045000000000002</v>
      </c>
      <c r="K20" s="16">
        <f t="shared" si="1"/>
        <v>190.22500000000002</v>
      </c>
      <c r="L20" s="16">
        <f t="shared" si="2"/>
        <v>7304.64</v>
      </c>
      <c r="M20" s="16">
        <f t="shared" si="3"/>
        <v>1826.16</v>
      </c>
      <c r="N20" s="16">
        <f t="shared" si="4"/>
        <v>9130.8000000000011</v>
      </c>
    </row>
    <row r="21" spans="1:14" ht="30" customHeight="1" x14ac:dyDescent="0.35">
      <c r="A21" s="17"/>
      <c r="B21" s="26" t="s">
        <v>32</v>
      </c>
      <c r="C21" s="27"/>
      <c r="D21" s="27"/>
      <c r="E21" s="27"/>
      <c r="F21" s="27"/>
      <c r="G21" s="27"/>
      <c r="H21" s="27"/>
      <c r="I21" s="27"/>
      <c r="J21" s="27"/>
      <c r="K21" s="27"/>
      <c r="L21" s="28"/>
      <c r="M21" s="31">
        <f>SUM(L11:L20)</f>
        <v>284243.40000000002</v>
      </c>
      <c r="N21" s="29"/>
    </row>
    <row r="22" spans="1:14" ht="30" customHeight="1" x14ac:dyDescent="0.35">
      <c r="A22" s="17"/>
      <c r="B22" s="26" t="s">
        <v>33</v>
      </c>
      <c r="C22" s="27"/>
      <c r="D22" s="27"/>
      <c r="E22" s="27"/>
      <c r="F22" s="27"/>
      <c r="G22" s="27"/>
      <c r="H22" s="27"/>
      <c r="I22" s="27"/>
      <c r="J22" s="27"/>
      <c r="K22" s="27"/>
      <c r="L22" s="28"/>
      <c r="M22" s="31">
        <f>M21*1.25</f>
        <v>355304.25</v>
      </c>
      <c r="N22" s="29"/>
    </row>
  </sheetData>
  <protectedRanges>
    <protectedRange sqref="F9" name="Range1_2_2_1"/>
  </protectedRanges>
  <mergeCells count="5">
    <mergeCell ref="A6:N6"/>
    <mergeCell ref="B21:L21"/>
    <mergeCell ref="M21:N21"/>
    <mergeCell ref="B22:L22"/>
    <mergeCell ref="M22:N22"/>
  </mergeCells>
  <pageMargins left="0.7" right="0.7" top="0.75" bottom="0.75" header="0.3" footer="0.3"/>
  <pageSetup paperSize="9" scale="29" orientation="landscape" r:id="rId1"/>
  <colBreaks count="1" manualBreakCount="1">
    <brk id="14" min="1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 Grupa 57</vt:lpstr>
      <vt:lpstr>'TROŠKOVNIK Grupa 57'!Podrucje_ispisa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Kristijana Kris</dc:creator>
  <cp:lastModifiedBy>Sara Babić</cp:lastModifiedBy>
  <dcterms:created xsi:type="dcterms:W3CDTF">2023-06-27T18:18:14Z</dcterms:created>
  <dcterms:modified xsi:type="dcterms:W3CDTF">2023-10-02T07:35:20Z</dcterms:modified>
</cp:coreProperties>
</file>