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ENDERI MEDICINA\T-2023\HZJZ\tender HZJZ-reagensi testovi i potrošni za mikrobiologiju-objedinjena\ePonuda gr 58 Abbott\"/>
    </mc:Choice>
  </mc:AlternateContent>
  <xr:revisionPtr revIDLastSave="0" documentId="13_ncr:1_{82D16B2A-D114-4CDB-B1AE-FE03CA380C2A}" xr6:coauthVersionLast="47" xr6:coauthVersionMax="47" xr10:uidLastSave="{00000000-0000-0000-0000-000000000000}"/>
  <bookViews>
    <workbookView xWindow="-120" yWindow="-120" windowWidth="29040" windowHeight="15840" xr2:uid="{90236845-42F8-40DB-83F1-BD0830B46F73}"/>
  </bookViews>
  <sheets>
    <sheet name="TROŠKOVNIK Grupa 58" sheetId="1" r:id="rId1"/>
  </sheets>
  <definedNames>
    <definedName name="_xlnm.Print_Area" localSheetId="0">'TROŠKOVNIK Grupa 58'!$A$2:$N$33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M32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1" i="1"/>
</calcChain>
</file>

<file path=xl/sharedStrings.xml><?xml version="1.0" encoding="utf-8"?>
<sst xmlns="http://schemas.openxmlformats.org/spreadsheetml/2006/main" count="109" uniqueCount="71">
  <si>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</si>
  <si>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</si>
  <si>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</si>
  <si>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</si>
  <si>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</si>
  <si>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58: Reagencije i potrošni materijal za instrumente m2000sp i m2000rt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</si>
  <si>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</si>
  <si>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</si>
  <si>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</si>
  <si>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</si>
  <si>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</si>
  <si>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</si>
  <si>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</si>
  <si>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</si>
  <si>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</si>
  <si>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</si>
  <si>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</si>
  <si>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</si>
  <si>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</si>
  <si>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</si>
  <si>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58: Reagencije i potrošni materijal za instrumente m2000sp i m2000rt 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 xml:space="preserve">Svi ponuđeni artikli moraju biti kompatibilni s uređajem koji se ustupa na besplatno korištenje. </t>
    </r>
  </si>
  <si>
    <t>Biohazard bags</t>
  </si>
  <si>
    <t>kom</t>
  </si>
  <si>
    <t>HCV Amplification Kit</t>
  </si>
  <si>
    <t>test</t>
  </si>
  <si>
    <t>HCV Calibration Kit</t>
  </si>
  <si>
    <t>HCV Control kit</t>
  </si>
  <si>
    <t>RNA Sample preparation Kit</t>
  </si>
  <si>
    <t>CT/NG Control Kit</t>
  </si>
  <si>
    <t>M2K 96 Well Optical Plate 10</t>
  </si>
  <si>
    <t>M2K Optical Ad covers 2</t>
  </si>
  <si>
    <t>M2K Master mix vial/CAP</t>
  </si>
  <si>
    <t>M2K Sample collection kit</t>
  </si>
  <si>
    <t>Reaction Vessels - 5 ml</t>
  </si>
  <si>
    <t>Reagent vessels od 200 ml</t>
  </si>
  <si>
    <t>Disposable tips 1 ml</t>
  </si>
  <si>
    <t>Disposable tips 0,2 ml</t>
  </si>
  <si>
    <t>Deep Well plates</t>
  </si>
  <si>
    <t>DNA sample preparation kit</t>
  </si>
  <si>
    <t>CT/NG Amplification Kit</t>
  </si>
  <si>
    <t>RT-HIV-1 Calibration Kit</t>
  </si>
  <si>
    <t>RT-HIV-1 Control Kit</t>
  </si>
  <si>
    <t>RT-HIV-1 Amplification Kit</t>
  </si>
  <si>
    <t>M2K optical calibration</t>
  </si>
  <si>
    <t>UKUPNO ZA GRUPU PREDMETA NABAVE 58 BROJKAMA BEZ PDV-a:</t>
  </si>
  <si>
    <t>UKUPNO ZA GRUPU PREDMETA NABAVE 58 BROJKAMA S PDV-om:</t>
  </si>
  <si>
    <t>12=4*8</t>
  </si>
  <si>
    <t>14=12+13</t>
  </si>
  <si>
    <t>Abbott Molecular / SAD</t>
  </si>
  <si>
    <t>04J71-45</t>
  </si>
  <si>
    <t>4J86-90</t>
  </si>
  <si>
    <t>4J86-70</t>
  </si>
  <si>
    <t>4J86-80</t>
  </si>
  <si>
    <t>04J70-24</t>
  </si>
  <si>
    <t>2G28-80</t>
  </si>
  <si>
    <t>04J71-70</t>
  </si>
  <si>
    <t>04J71-75</t>
  </si>
  <si>
    <t>04J71-80</t>
  </si>
  <si>
    <t>9K12-01</t>
  </si>
  <si>
    <t>04J71-20</t>
  </si>
  <si>
    <t>04J71-60</t>
  </si>
  <si>
    <t>04J71-10</t>
  </si>
  <si>
    <t>04J71-17</t>
  </si>
  <si>
    <t>04J71-30</t>
  </si>
  <si>
    <t>Promega Corporation / SAD</t>
  </si>
  <si>
    <t>06K12-24</t>
  </si>
  <si>
    <t>2G28-91</t>
  </si>
  <si>
    <t>2G31-70</t>
  </si>
  <si>
    <t>2G31-80</t>
  </si>
  <si>
    <t>2G31-010</t>
  </si>
  <si>
    <t>04J71-93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</si>
</sst>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9"/>
      <name val="Calibri"/>
      <family val="2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8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1" xfId="3" applyFont="1" applyBorder="1" applyAlignment="1">
      <alignment wrapText="1"/>
    </xf>
  </cellXfs>
  <cellStyles count="4">
    <cellStyle name="Normal 2" xfId="3" xr:uid="{4311D6A5-948C-4399-8D59-1D5DE7B3ADDB}"/>
    <cellStyle name="Normal 2 2 10 2 4" xfId="2" xr:uid="{B6E37719-049C-4DF9-A3CF-552EE483681A}"/>
    <cellStyle name="Normalno" xfId="0" builtinId="0"/>
    <cellStyle name="Tekst objašnjenj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33</xdr:row>
      <xdr:rowOff>0</xdr:rowOff>
    </xdr:from>
    <xdr:to>
      <xdr:col>1</xdr:col>
      <xdr:colOff>1409700</xdr:colOff>
      <xdr:row>33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782976F-ECDC-423D-BC79-AEC54527CD61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33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6555E770-8ABC-4BE3-99DE-DA2A148CCD38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9794043-CA88-4F8B-8303-944FB296CF4D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F3E84B2D-6BF6-49F3-9EEA-C95B2B16F48C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CB8B4BF-DA3B-4632-85CF-F47D65110D81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5315BEE-6E45-4F28-8D72-33F72D41210C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5C604AC7-4987-4F69-92AE-23829EBB397D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3BBD44FC-9440-41FE-8B27-F35BDFEF339E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FD93A98B-5804-4B86-BA53-03173AD0194D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25EF56E5-C6D1-439B-AF75-A71B024A6047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1320200-1A17-4127-B546-172DDBCAE8F5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502EA1A-1C63-4E6F-A1C3-095CE35F9423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26FB3894-BBC7-489B-A63A-1AC04BC8960D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B471658C-8530-4EE6-A129-F58C9F686780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4FA88E3-CEC1-4C87-9897-8003090E6809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D4174274-FAA5-4965-AE13-3831A763818F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A3128EB5-015F-4346-8A73-39FF7815CA30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33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7853EA01-D194-4C2C-BBF9-4B2A677CEF5C}"/>
            </a:ext>
          </a:extLst>
        </xdr:cNvPr>
        <xdr:cNvSpPr txBox="1">
          <a:spLocks noChangeArrowheads="1"/>
        </xdr:cNvSpPr>
      </xdr:nvSpPr>
      <xdr:spPr bwMode="auto">
        <a:xfrm>
          <a:off x="1914525" y="2041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B9115-CF9C-41C0-B37D-456A3EEFEBB5}">
  <sheetPr>
    <tabColor rgb="FF00B0F0"/>
  </sheetPr>
  <dimension ref="A2:N33"/>
  <sheetViews>
    <sheetView tabSelected="1" topLeftCell="A6" zoomScale="106" zoomScaleNormal="106" zoomScaleSheetLayoutView="50" workbookViewId="0">
      <selection activeCell="E11" sqref="E11"/>
    </sheetView>
  </sheetViews>
  <sheetFormatPr defaultColWidth="9.140625" defaultRowHeight="21" x14ac:dyDescent="0.35"/>
  <cols>
    <col min="1" max="1" width="8.7109375" style="1" customWidth="1"/>
    <col min="2" max="2" width="70.7109375" style="16" customWidth="1"/>
    <col min="3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7"/>
      <c r="B7" s="8"/>
      <c r="C7" s="7"/>
      <c r="D7" s="7"/>
      <c r="E7" s="7"/>
      <c r="F7" s="7"/>
      <c r="G7" s="7"/>
    </row>
    <row r="8" spans="1:14" ht="80.099999999999994" customHeight="1" x14ac:dyDescent="0.3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9.9499999999999993" customHeight="1" x14ac:dyDescent="0.3">
      <c r="A9" s="17">
        <v>1</v>
      </c>
      <c r="B9" s="18">
        <v>2</v>
      </c>
      <c r="C9" s="17">
        <v>3</v>
      </c>
      <c r="D9" s="17">
        <v>4</v>
      </c>
      <c r="E9" s="17">
        <v>5</v>
      </c>
      <c r="F9" s="19">
        <v>6</v>
      </c>
      <c r="G9" s="17">
        <v>7</v>
      </c>
      <c r="H9" s="17">
        <v>8</v>
      </c>
      <c r="I9" s="17">
        <v>9</v>
      </c>
      <c r="J9" s="17">
        <v>10</v>
      </c>
      <c r="K9" s="20">
        <v>11</v>
      </c>
      <c r="L9" s="17" t="s">
        <v>46</v>
      </c>
      <c r="M9" s="17">
        <v>13</v>
      </c>
      <c r="N9" s="17" t="s">
        <v>47</v>
      </c>
    </row>
    <row r="10" spans="1:14" ht="60" x14ac:dyDescent="0.35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3" customFormat="1" ht="30" customHeight="1" x14ac:dyDescent="0.25">
      <c r="A11" s="22">
        <v>1</v>
      </c>
      <c r="B11" s="24" t="s">
        <v>21</v>
      </c>
      <c r="C11" s="21" t="s">
        <v>22</v>
      </c>
      <c r="D11" s="13">
        <v>200</v>
      </c>
      <c r="E11" s="32" t="s">
        <v>48</v>
      </c>
      <c r="F11" s="13" t="s">
        <v>49</v>
      </c>
      <c r="G11" s="13">
        <v>50</v>
      </c>
      <c r="H11" s="14">
        <v>0.16</v>
      </c>
      <c r="I11" s="25">
        <v>0.25</v>
      </c>
      <c r="J11" s="14">
        <f>H11*0.25</f>
        <v>0.04</v>
      </c>
      <c r="K11" s="14">
        <f>H11+J11</f>
        <v>0.2</v>
      </c>
      <c r="L11" s="14">
        <f>D11*H11</f>
        <v>32</v>
      </c>
      <c r="M11" s="14">
        <f>L11*0.25</f>
        <v>8</v>
      </c>
      <c r="N11" s="14">
        <f>L11+M11</f>
        <v>40</v>
      </c>
    </row>
    <row r="12" spans="1:14" s="23" customFormat="1" ht="30" customHeight="1" x14ac:dyDescent="0.25">
      <c r="A12" s="22">
        <v>2</v>
      </c>
      <c r="B12" s="24" t="s">
        <v>23</v>
      </c>
      <c r="C12" s="21" t="s">
        <v>24</v>
      </c>
      <c r="D12" s="13">
        <v>2496</v>
      </c>
      <c r="E12" s="32" t="s">
        <v>48</v>
      </c>
      <c r="F12" s="13" t="s">
        <v>50</v>
      </c>
      <c r="G12" s="13">
        <v>96</v>
      </c>
      <c r="H12" s="14">
        <v>42.48</v>
      </c>
      <c r="I12" s="25">
        <v>0.25</v>
      </c>
      <c r="J12" s="14">
        <f t="shared" ref="J12:J31" si="0">H12*0.25</f>
        <v>10.62</v>
      </c>
      <c r="K12" s="14">
        <f t="shared" ref="K12:K31" si="1">H12+J12</f>
        <v>53.099999999999994</v>
      </c>
      <c r="L12" s="14">
        <f t="shared" ref="L12:L31" si="2">D12*H12</f>
        <v>106030.07999999999</v>
      </c>
      <c r="M12" s="14">
        <f t="shared" ref="M12:M31" si="3">L12*0.25</f>
        <v>26507.519999999997</v>
      </c>
      <c r="N12" s="14">
        <f t="shared" ref="N12:N31" si="4">L12+M12</f>
        <v>132537.59999999998</v>
      </c>
    </row>
    <row r="13" spans="1:14" s="23" customFormat="1" ht="30" customHeight="1" x14ac:dyDescent="0.25">
      <c r="A13" s="22">
        <v>3</v>
      </c>
      <c r="B13" s="24" t="s">
        <v>25</v>
      </c>
      <c r="C13" s="21" t="s">
        <v>24</v>
      </c>
      <c r="D13" s="13">
        <v>72</v>
      </c>
      <c r="E13" s="32" t="s">
        <v>48</v>
      </c>
      <c r="F13" s="13" t="s">
        <v>51</v>
      </c>
      <c r="G13" s="13">
        <v>12</v>
      </c>
      <c r="H13" s="14">
        <v>50.44</v>
      </c>
      <c r="I13" s="25">
        <v>0.25</v>
      </c>
      <c r="J13" s="14">
        <f t="shared" si="0"/>
        <v>12.61</v>
      </c>
      <c r="K13" s="14">
        <f t="shared" si="1"/>
        <v>63.05</v>
      </c>
      <c r="L13" s="14">
        <f t="shared" si="2"/>
        <v>3631.68</v>
      </c>
      <c r="M13" s="14">
        <f t="shared" si="3"/>
        <v>907.92</v>
      </c>
      <c r="N13" s="14">
        <f t="shared" si="4"/>
        <v>4539.5999999999995</v>
      </c>
    </row>
    <row r="14" spans="1:14" s="23" customFormat="1" ht="30" customHeight="1" x14ac:dyDescent="0.25">
      <c r="A14" s="22">
        <v>4</v>
      </c>
      <c r="B14" s="24" t="s">
        <v>26</v>
      </c>
      <c r="C14" s="21" t="s">
        <v>24</v>
      </c>
      <c r="D14" s="13">
        <v>96</v>
      </c>
      <c r="E14" s="32" t="s">
        <v>48</v>
      </c>
      <c r="F14" s="13" t="s">
        <v>52</v>
      </c>
      <c r="G14" s="13">
        <v>8</v>
      </c>
      <c r="H14" s="14">
        <v>75.66</v>
      </c>
      <c r="I14" s="25">
        <v>0.25</v>
      </c>
      <c r="J14" s="14">
        <f t="shared" si="0"/>
        <v>18.914999999999999</v>
      </c>
      <c r="K14" s="14">
        <f t="shared" si="1"/>
        <v>94.574999999999989</v>
      </c>
      <c r="L14" s="14">
        <f t="shared" si="2"/>
        <v>7263.36</v>
      </c>
      <c r="M14" s="14">
        <f t="shared" si="3"/>
        <v>1815.84</v>
      </c>
      <c r="N14" s="14">
        <f t="shared" si="4"/>
        <v>9079.1999999999989</v>
      </c>
    </row>
    <row r="15" spans="1:14" s="23" customFormat="1" ht="30" customHeight="1" x14ac:dyDescent="0.25">
      <c r="A15" s="22">
        <v>5</v>
      </c>
      <c r="B15" s="24" t="s">
        <v>27</v>
      </c>
      <c r="C15" s="21" t="s">
        <v>24</v>
      </c>
      <c r="D15" s="13">
        <v>4608</v>
      </c>
      <c r="E15" s="32" t="s">
        <v>48</v>
      </c>
      <c r="F15" s="13" t="s">
        <v>53</v>
      </c>
      <c r="G15" s="13">
        <v>96</v>
      </c>
      <c r="H15" s="14">
        <v>6.38</v>
      </c>
      <c r="I15" s="25">
        <v>0.25</v>
      </c>
      <c r="J15" s="14">
        <f t="shared" si="0"/>
        <v>1.595</v>
      </c>
      <c r="K15" s="14">
        <f t="shared" si="1"/>
        <v>7.9749999999999996</v>
      </c>
      <c r="L15" s="14">
        <f t="shared" si="2"/>
        <v>29399.040000000001</v>
      </c>
      <c r="M15" s="14">
        <f t="shared" si="3"/>
        <v>7349.76</v>
      </c>
      <c r="N15" s="14">
        <f t="shared" si="4"/>
        <v>36748.800000000003</v>
      </c>
    </row>
    <row r="16" spans="1:14" s="23" customFormat="1" ht="30" customHeight="1" x14ac:dyDescent="0.25">
      <c r="A16" s="22">
        <v>6</v>
      </c>
      <c r="B16" s="24" t="s">
        <v>28</v>
      </c>
      <c r="C16" s="21" t="s">
        <v>24</v>
      </c>
      <c r="D16" s="13">
        <v>32</v>
      </c>
      <c r="E16" s="32" t="s">
        <v>48</v>
      </c>
      <c r="F16" s="13" t="s">
        <v>54</v>
      </c>
      <c r="G16" s="13">
        <v>8</v>
      </c>
      <c r="H16" s="14">
        <v>67.599999999999994</v>
      </c>
      <c r="I16" s="25">
        <v>0.25</v>
      </c>
      <c r="J16" s="14">
        <f t="shared" si="0"/>
        <v>16.899999999999999</v>
      </c>
      <c r="K16" s="14">
        <f t="shared" si="1"/>
        <v>84.5</v>
      </c>
      <c r="L16" s="14">
        <f t="shared" si="2"/>
        <v>2163.1999999999998</v>
      </c>
      <c r="M16" s="14">
        <f t="shared" si="3"/>
        <v>540.79999999999995</v>
      </c>
      <c r="N16" s="14">
        <f t="shared" si="4"/>
        <v>2704</v>
      </c>
    </row>
    <row r="17" spans="1:14" s="23" customFormat="1" ht="30" customHeight="1" x14ac:dyDescent="0.25">
      <c r="A17" s="22">
        <v>7</v>
      </c>
      <c r="B17" s="24" t="s">
        <v>29</v>
      </c>
      <c r="C17" s="21" t="s">
        <v>22</v>
      </c>
      <c r="D17" s="13">
        <v>200</v>
      </c>
      <c r="E17" s="32" t="s">
        <v>48</v>
      </c>
      <c r="F17" s="13" t="s">
        <v>55</v>
      </c>
      <c r="G17" s="13">
        <v>20</v>
      </c>
      <c r="H17" s="14">
        <v>1.1399999999999999</v>
      </c>
      <c r="I17" s="25">
        <v>0.25</v>
      </c>
      <c r="J17" s="14">
        <f t="shared" si="0"/>
        <v>0.28499999999999998</v>
      </c>
      <c r="K17" s="14">
        <f t="shared" si="1"/>
        <v>1.4249999999999998</v>
      </c>
      <c r="L17" s="14">
        <f t="shared" si="2"/>
        <v>227.99999999999997</v>
      </c>
      <c r="M17" s="14">
        <f t="shared" si="3"/>
        <v>56.999999999999993</v>
      </c>
      <c r="N17" s="14">
        <f t="shared" si="4"/>
        <v>284.99999999999994</v>
      </c>
    </row>
    <row r="18" spans="1:14" s="23" customFormat="1" ht="30" customHeight="1" x14ac:dyDescent="0.25">
      <c r="A18" s="22">
        <v>8</v>
      </c>
      <c r="B18" s="24" t="s">
        <v>30</v>
      </c>
      <c r="C18" s="21" t="s">
        <v>22</v>
      </c>
      <c r="D18" s="13">
        <v>400</v>
      </c>
      <c r="E18" s="32" t="s">
        <v>48</v>
      </c>
      <c r="F18" s="13" t="s">
        <v>56</v>
      </c>
      <c r="G18" s="13">
        <v>100</v>
      </c>
      <c r="H18" s="14">
        <v>0.08</v>
      </c>
      <c r="I18" s="25">
        <v>0.25</v>
      </c>
      <c r="J18" s="14">
        <f t="shared" si="0"/>
        <v>0.02</v>
      </c>
      <c r="K18" s="14">
        <f t="shared" si="1"/>
        <v>0.1</v>
      </c>
      <c r="L18" s="14">
        <f t="shared" si="2"/>
        <v>32</v>
      </c>
      <c r="M18" s="14">
        <f t="shared" si="3"/>
        <v>8</v>
      </c>
      <c r="N18" s="14">
        <f t="shared" si="4"/>
        <v>40</v>
      </c>
    </row>
    <row r="19" spans="1:14" s="23" customFormat="1" ht="30" customHeight="1" x14ac:dyDescent="0.25">
      <c r="A19" s="22">
        <v>9</v>
      </c>
      <c r="B19" s="24" t="s">
        <v>31</v>
      </c>
      <c r="C19" s="21" t="s">
        <v>22</v>
      </c>
      <c r="D19" s="13">
        <v>300</v>
      </c>
      <c r="E19" s="32" t="s">
        <v>48</v>
      </c>
      <c r="F19" s="13" t="s">
        <v>57</v>
      </c>
      <c r="G19" s="13">
        <v>150</v>
      </c>
      <c r="H19" s="14">
        <v>0.22</v>
      </c>
      <c r="I19" s="25">
        <v>0.25</v>
      </c>
      <c r="J19" s="14">
        <f t="shared" si="0"/>
        <v>5.5E-2</v>
      </c>
      <c r="K19" s="14">
        <f t="shared" si="1"/>
        <v>0.27500000000000002</v>
      </c>
      <c r="L19" s="14">
        <f t="shared" si="2"/>
        <v>66</v>
      </c>
      <c r="M19" s="14">
        <f t="shared" si="3"/>
        <v>16.5</v>
      </c>
      <c r="N19" s="14">
        <f t="shared" si="4"/>
        <v>82.5</v>
      </c>
    </row>
    <row r="20" spans="1:14" s="23" customFormat="1" ht="30" customHeight="1" x14ac:dyDescent="0.25">
      <c r="A20" s="22">
        <v>10</v>
      </c>
      <c r="B20" s="24" t="s">
        <v>32</v>
      </c>
      <c r="C20" s="21" t="s">
        <v>22</v>
      </c>
      <c r="D20" s="13">
        <v>3000</v>
      </c>
      <c r="E20" s="32" t="s">
        <v>48</v>
      </c>
      <c r="F20" s="13" t="s">
        <v>58</v>
      </c>
      <c r="G20" s="13">
        <v>500</v>
      </c>
      <c r="H20" s="14">
        <v>0.49</v>
      </c>
      <c r="I20" s="25">
        <v>0.25</v>
      </c>
      <c r="J20" s="14">
        <f t="shared" si="0"/>
        <v>0.1225</v>
      </c>
      <c r="K20" s="14">
        <f t="shared" si="1"/>
        <v>0.61250000000000004</v>
      </c>
      <c r="L20" s="14">
        <f t="shared" si="2"/>
        <v>1470</v>
      </c>
      <c r="M20" s="14">
        <f t="shared" si="3"/>
        <v>367.5</v>
      </c>
      <c r="N20" s="14">
        <f t="shared" si="4"/>
        <v>1837.5</v>
      </c>
    </row>
    <row r="21" spans="1:14" s="23" customFormat="1" ht="30" customHeight="1" x14ac:dyDescent="0.25">
      <c r="A21" s="22">
        <v>11</v>
      </c>
      <c r="B21" s="24" t="s">
        <v>33</v>
      </c>
      <c r="C21" s="21" t="s">
        <v>22</v>
      </c>
      <c r="D21" s="13">
        <v>8000</v>
      </c>
      <c r="E21" s="32" t="s">
        <v>48</v>
      </c>
      <c r="F21" s="13" t="s">
        <v>59</v>
      </c>
      <c r="G21" s="13">
        <v>2000</v>
      </c>
      <c r="H21" s="14">
        <v>7.0000000000000007E-2</v>
      </c>
      <c r="I21" s="25">
        <v>0.25</v>
      </c>
      <c r="J21" s="14">
        <f t="shared" si="0"/>
        <v>1.7500000000000002E-2</v>
      </c>
      <c r="K21" s="14">
        <f t="shared" si="1"/>
        <v>8.7500000000000008E-2</v>
      </c>
      <c r="L21" s="14">
        <f t="shared" si="2"/>
        <v>560</v>
      </c>
      <c r="M21" s="14">
        <f t="shared" si="3"/>
        <v>140</v>
      </c>
      <c r="N21" s="14">
        <f t="shared" si="4"/>
        <v>700</v>
      </c>
    </row>
    <row r="22" spans="1:14" s="23" customFormat="1" ht="30" customHeight="1" x14ac:dyDescent="0.25">
      <c r="A22" s="22">
        <v>12</v>
      </c>
      <c r="B22" s="24" t="s">
        <v>34</v>
      </c>
      <c r="C22" s="21" t="s">
        <v>22</v>
      </c>
      <c r="D22" s="13">
        <v>1440</v>
      </c>
      <c r="E22" s="32" t="s">
        <v>48</v>
      </c>
      <c r="F22" s="13" t="s">
        <v>60</v>
      </c>
      <c r="G22" s="13">
        <v>90</v>
      </c>
      <c r="H22" s="14">
        <v>1.35</v>
      </c>
      <c r="I22" s="25">
        <v>0.25</v>
      </c>
      <c r="J22" s="14">
        <f t="shared" si="0"/>
        <v>0.33750000000000002</v>
      </c>
      <c r="K22" s="14">
        <f t="shared" si="1"/>
        <v>1.6875</v>
      </c>
      <c r="L22" s="14">
        <f t="shared" si="2"/>
        <v>1944.0000000000002</v>
      </c>
      <c r="M22" s="14">
        <f t="shared" si="3"/>
        <v>486.00000000000006</v>
      </c>
      <c r="N22" s="14">
        <f t="shared" si="4"/>
        <v>2430.0000000000005</v>
      </c>
    </row>
    <row r="23" spans="1:14" s="23" customFormat="1" ht="30" customHeight="1" x14ac:dyDescent="0.25">
      <c r="A23" s="22">
        <v>13</v>
      </c>
      <c r="B23" s="24" t="s">
        <v>35</v>
      </c>
      <c r="C23" s="21" t="s">
        <v>22</v>
      </c>
      <c r="D23" s="13">
        <v>64512</v>
      </c>
      <c r="E23" s="32" t="s">
        <v>48</v>
      </c>
      <c r="F23" s="13" t="s">
        <v>61</v>
      </c>
      <c r="G23" s="13">
        <v>2304</v>
      </c>
      <c r="H23" s="14">
        <v>0.02</v>
      </c>
      <c r="I23" s="25">
        <v>0.25</v>
      </c>
      <c r="J23" s="14">
        <f t="shared" si="0"/>
        <v>5.0000000000000001E-3</v>
      </c>
      <c r="K23" s="14">
        <f t="shared" si="1"/>
        <v>2.5000000000000001E-2</v>
      </c>
      <c r="L23" s="14">
        <f t="shared" si="2"/>
        <v>1290.24</v>
      </c>
      <c r="M23" s="14">
        <f t="shared" si="3"/>
        <v>322.56</v>
      </c>
      <c r="N23" s="14">
        <f t="shared" si="4"/>
        <v>1612.8</v>
      </c>
    </row>
    <row r="24" spans="1:14" s="23" customFormat="1" ht="30" customHeight="1" x14ac:dyDescent="0.25">
      <c r="A24" s="22">
        <v>14</v>
      </c>
      <c r="B24" s="24" t="s">
        <v>36</v>
      </c>
      <c r="C24" s="21" t="s">
        <v>22</v>
      </c>
      <c r="D24" s="13">
        <v>9213</v>
      </c>
      <c r="E24" s="32" t="s">
        <v>48</v>
      </c>
      <c r="F24" s="13" t="s">
        <v>62</v>
      </c>
      <c r="G24" s="13">
        <v>2304</v>
      </c>
      <c r="H24" s="14">
        <v>0.02</v>
      </c>
      <c r="I24" s="25">
        <v>0.25</v>
      </c>
      <c r="J24" s="14">
        <f t="shared" si="0"/>
        <v>5.0000000000000001E-3</v>
      </c>
      <c r="K24" s="14">
        <f t="shared" si="1"/>
        <v>2.5000000000000001E-2</v>
      </c>
      <c r="L24" s="14">
        <f t="shared" si="2"/>
        <v>184.26</v>
      </c>
      <c r="M24" s="14">
        <f t="shared" si="3"/>
        <v>46.064999999999998</v>
      </c>
      <c r="N24" s="14">
        <f t="shared" si="4"/>
        <v>230.32499999999999</v>
      </c>
    </row>
    <row r="25" spans="1:14" s="23" customFormat="1" ht="30" customHeight="1" x14ac:dyDescent="0.25">
      <c r="A25" s="22">
        <v>15</v>
      </c>
      <c r="B25" s="24" t="s">
        <v>37</v>
      </c>
      <c r="C25" s="21" t="s">
        <v>22</v>
      </c>
      <c r="D25" s="13">
        <v>320</v>
      </c>
      <c r="E25" s="32" t="s">
        <v>48</v>
      </c>
      <c r="F25" s="13" t="s">
        <v>63</v>
      </c>
      <c r="G25" s="13">
        <v>32</v>
      </c>
      <c r="H25" s="14">
        <v>0.76</v>
      </c>
      <c r="I25" s="25">
        <v>0.25</v>
      </c>
      <c r="J25" s="14">
        <f t="shared" si="0"/>
        <v>0.19</v>
      </c>
      <c r="K25" s="14">
        <f t="shared" si="1"/>
        <v>0.95</v>
      </c>
      <c r="L25" s="14">
        <f t="shared" si="2"/>
        <v>243.2</v>
      </c>
      <c r="M25" s="14">
        <f t="shared" si="3"/>
        <v>60.8</v>
      </c>
      <c r="N25" s="14">
        <f t="shared" si="4"/>
        <v>304</v>
      </c>
    </row>
    <row r="26" spans="1:14" s="23" customFormat="1" ht="30" customHeight="1" x14ac:dyDescent="0.25">
      <c r="A26" s="22">
        <v>16</v>
      </c>
      <c r="B26" s="24" t="s">
        <v>38</v>
      </c>
      <c r="C26" s="21" t="s">
        <v>24</v>
      </c>
      <c r="D26" s="13">
        <v>2304</v>
      </c>
      <c r="E26" s="32" t="s">
        <v>64</v>
      </c>
      <c r="F26" s="13" t="s">
        <v>65</v>
      </c>
      <c r="G26" s="13">
        <v>96</v>
      </c>
      <c r="H26" s="14">
        <v>4.0599999999999996</v>
      </c>
      <c r="I26" s="25">
        <v>0.25</v>
      </c>
      <c r="J26" s="14">
        <f t="shared" si="0"/>
        <v>1.0149999999999999</v>
      </c>
      <c r="K26" s="14">
        <f t="shared" si="1"/>
        <v>5.0749999999999993</v>
      </c>
      <c r="L26" s="14">
        <f t="shared" si="2"/>
        <v>9354.24</v>
      </c>
      <c r="M26" s="14">
        <f t="shared" si="3"/>
        <v>2338.56</v>
      </c>
      <c r="N26" s="14">
        <f t="shared" si="4"/>
        <v>11692.8</v>
      </c>
    </row>
    <row r="27" spans="1:14" s="23" customFormat="1" ht="30" customHeight="1" x14ac:dyDescent="0.25">
      <c r="A27" s="22">
        <v>17</v>
      </c>
      <c r="B27" s="24" t="s">
        <v>39</v>
      </c>
      <c r="C27" s="21" t="s">
        <v>24</v>
      </c>
      <c r="D27" s="13">
        <v>1920</v>
      </c>
      <c r="E27" s="32" t="s">
        <v>48</v>
      </c>
      <c r="F27" s="13" t="s">
        <v>66</v>
      </c>
      <c r="G27" s="13">
        <v>192</v>
      </c>
      <c r="H27" s="14">
        <v>8.6999999999999993</v>
      </c>
      <c r="I27" s="25">
        <v>0.25</v>
      </c>
      <c r="J27" s="14">
        <f t="shared" si="0"/>
        <v>2.1749999999999998</v>
      </c>
      <c r="K27" s="14">
        <f t="shared" si="1"/>
        <v>10.875</v>
      </c>
      <c r="L27" s="14">
        <f t="shared" si="2"/>
        <v>16704</v>
      </c>
      <c r="M27" s="14">
        <f t="shared" si="3"/>
        <v>4176</v>
      </c>
      <c r="N27" s="14">
        <f t="shared" si="4"/>
        <v>20880</v>
      </c>
    </row>
    <row r="28" spans="1:14" s="23" customFormat="1" ht="30" customHeight="1" x14ac:dyDescent="0.25">
      <c r="A28" s="22">
        <v>18</v>
      </c>
      <c r="B28" s="24" t="s">
        <v>40</v>
      </c>
      <c r="C28" s="21" t="s">
        <v>24</v>
      </c>
      <c r="D28" s="13">
        <v>72</v>
      </c>
      <c r="E28" s="32" t="s">
        <v>48</v>
      </c>
      <c r="F28" s="13" t="s">
        <v>67</v>
      </c>
      <c r="G28" s="13">
        <v>12</v>
      </c>
      <c r="H28" s="14">
        <v>50.44</v>
      </c>
      <c r="I28" s="25">
        <v>0.25</v>
      </c>
      <c r="J28" s="14">
        <f t="shared" si="0"/>
        <v>12.61</v>
      </c>
      <c r="K28" s="14">
        <f t="shared" si="1"/>
        <v>63.05</v>
      </c>
      <c r="L28" s="14">
        <f t="shared" si="2"/>
        <v>3631.68</v>
      </c>
      <c r="M28" s="14">
        <f t="shared" si="3"/>
        <v>907.92</v>
      </c>
      <c r="N28" s="14">
        <f t="shared" si="4"/>
        <v>4539.5999999999995</v>
      </c>
    </row>
    <row r="29" spans="1:14" s="23" customFormat="1" ht="30" customHeight="1" x14ac:dyDescent="0.25">
      <c r="A29" s="22">
        <v>19</v>
      </c>
      <c r="B29" s="24" t="s">
        <v>41</v>
      </c>
      <c r="C29" s="21" t="s">
        <v>24</v>
      </c>
      <c r="D29" s="13">
        <v>64</v>
      </c>
      <c r="E29" s="32" t="s">
        <v>48</v>
      </c>
      <c r="F29" s="13" t="s">
        <v>68</v>
      </c>
      <c r="G29" s="13">
        <v>8</v>
      </c>
      <c r="H29" s="14">
        <v>75.66</v>
      </c>
      <c r="I29" s="25">
        <v>0.25</v>
      </c>
      <c r="J29" s="14">
        <f t="shared" si="0"/>
        <v>18.914999999999999</v>
      </c>
      <c r="K29" s="14">
        <f t="shared" si="1"/>
        <v>94.574999999999989</v>
      </c>
      <c r="L29" s="14">
        <f t="shared" si="2"/>
        <v>4842.24</v>
      </c>
      <c r="M29" s="14">
        <f t="shared" si="3"/>
        <v>1210.56</v>
      </c>
      <c r="N29" s="14">
        <f t="shared" si="4"/>
        <v>6052.7999999999993</v>
      </c>
    </row>
    <row r="30" spans="1:14" s="23" customFormat="1" ht="30" customHeight="1" x14ac:dyDescent="0.25">
      <c r="A30" s="22">
        <v>20</v>
      </c>
      <c r="B30" s="24" t="s">
        <v>42</v>
      </c>
      <c r="C30" s="21" t="s">
        <v>24</v>
      </c>
      <c r="D30" s="13">
        <v>2304</v>
      </c>
      <c r="E30" s="32" t="s">
        <v>48</v>
      </c>
      <c r="F30" s="13" t="s">
        <v>69</v>
      </c>
      <c r="G30" s="13">
        <v>96</v>
      </c>
      <c r="H30" s="14">
        <v>52.26</v>
      </c>
      <c r="I30" s="25">
        <v>0.25</v>
      </c>
      <c r="J30" s="14">
        <f t="shared" si="0"/>
        <v>13.065</v>
      </c>
      <c r="K30" s="14">
        <f t="shared" si="1"/>
        <v>65.325000000000003</v>
      </c>
      <c r="L30" s="14">
        <f t="shared" si="2"/>
        <v>120407.03999999999</v>
      </c>
      <c r="M30" s="14">
        <f t="shared" si="3"/>
        <v>30101.759999999998</v>
      </c>
      <c r="N30" s="14">
        <f t="shared" si="4"/>
        <v>150508.79999999999</v>
      </c>
    </row>
    <row r="31" spans="1:14" s="23" customFormat="1" ht="30" customHeight="1" x14ac:dyDescent="0.25">
      <c r="A31" s="22">
        <v>21</v>
      </c>
      <c r="B31" s="24" t="s">
        <v>43</v>
      </c>
      <c r="C31" s="21" t="s">
        <v>22</v>
      </c>
      <c r="D31" s="13">
        <v>4</v>
      </c>
      <c r="E31" s="32" t="s">
        <v>48</v>
      </c>
      <c r="F31" s="13" t="s">
        <v>70</v>
      </c>
      <c r="G31" s="13">
        <v>1</v>
      </c>
      <c r="H31" s="14">
        <v>272.35000000000002</v>
      </c>
      <c r="I31" s="25">
        <v>0.25</v>
      </c>
      <c r="J31" s="14">
        <f t="shared" si="0"/>
        <v>68.087500000000006</v>
      </c>
      <c r="K31" s="14">
        <f t="shared" si="1"/>
        <v>340.4375</v>
      </c>
      <c r="L31" s="14">
        <f t="shared" si="2"/>
        <v>1089.4000000000001</v>
      </c>
      <c r="M31" s="14">
        <f t="shared" si="3"/>
        <v>272.35000000000002</v>
      </c>
      <c r="N31" s="14">
        <f t="shared" si="4"/>
        <v>1361.75</v>
      </c>
    </row>
    <row r="32" spans="1:14" ht="30" customHeight="1" x14ac:dyDescent="0.35">
      <c r="A32" s="15"/>
      <c r="B32" s="27" t="s">
        <v>44</v>
      </c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30">
        <f>SUM(L11:L31)</f>
        <v>310565.65999999997</v>
      </c>
      <c r="N32" s="31"/>
    </row>
    <row r="33" spans="1:14" ht="30" customHeight="1" x14ac:dyDescent="0.35">
      <c r="A33" s="15"/>
      <c r="B33" s="27" t="s">
        <v>45</v>
      </c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30">
        <f>M32*1.25</f>
        <v>388207.07499999995</v>
      </c>
      <c r="N33" s="31"/>
    </row>
  </sheetData>
  <protectedRanges>
    <protectedRange sqref="F9" name="Range1_2_2_1"/>
  </protectedRanges>
  <mergeCells count="5">
    <mergeCell ref="A6:N6"/>
    <mergeCell ref="B32:L32"/>
    <mergeCell ref="M32:N32"/>
    <mergeCell ref="B33:L33"/>
    <mergeCell ref="M33:N33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Grupa 58</vt:lpstr>
      <vt:lpstr>'TROŠKOVNIK Grupa 58'!Podrucje_ispisa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Sara Babić</cp:lastModifiedBy>
  <dcterms:created xsi:type="dcterms:W3CDTF">2023-06-27T18:17:16Z</dcterms:created>
  <dcterms:modified xsi:type="dcterms:W3CDTF">2023-10-02T13:36:19Z</dcterms:modified>
</cp:coreProperties>
</file>