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maxhr-my.sharepoint.com/personal/markom_biomaxhr_onmicrosoft_com/Documents/biomax sharing/NATJECAJI/2023/TENDERI U TIJEKU 2023/Zajednička_javna_nabava_HZJZ_Mikrobiologija__03.10.2023/UPLOAD/Grupa 64 - DiaPro_biljezi_HZTM/"/>
    </mc:Choice>
  </mc:AlternateContent>
  <xr:revisionPtr revIDLastSave="112" documentId="8_{AFFE9D1A-D6FF-429A-B567-F647FCDFD6FD}" xr6:coauthVersionLast="47" xr6:coauthVersionMax="47" xr10:uidLastSave="{2950BF7A-C553-42B0-8342-AC5C59169D6A}"/>
  <bookViews>
    <workbookView xWindow="-120" yWindow="-120" windowWidth="29040" windowHeight="17520" xr2:uid="{B79E41F6-C4F0-4350-924F-A0CD224C65D2}"/>
  </bookViews>
  <sheets>
    <sheet name="TROŠKOVNIK Grupa 64" sheetId="1" r:id="rId1"/>
  </sheets>
  <definedNames>
    <definedName name="_xlnm.Print_Area" localSheetId="0">'TROŠKOVNIK Grupa 64'!$A$2:$N$24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J22" i="1"/>
  <c r="K22" i="1" s="1"/>
  <c r="L21" i="1"/>
  <c r="J21" i="1"/>
  <c r="K21" i="1" s="1"/>
  <c r="L20" i="1"/>
  <c r="J20" i="1"/>
  <c r="K20" i="1" s="1"/>
  <c r="L19" i="1"/>
  <c r="M19" i="1" s="1"/>
  <c r="J19" i="1"/>
  <c r="K19" i="1" s="1"/>
  <c r="L18" i="1"/>
  <c r="M18" i="1"/>
  <c r="N18" i="1"/>
  <c r="J18" i="1"/>
  <c r="K18" i="1"/>
  <c r="L17" i="1"/>
  <c r="M17" i="1" s="1"/>
  <c r="J17" i="1"/>
  <c r="K17" i="1" s="1"/>
  <c r="L16" i="1"/>
  <c r="M16" i="1" s="1"/>
  <c r="N16" i="1" s="1"/>
  <c r="J16" i="1"/>
  <c r="K16" i="1" s="1"/>
  <c r="L15" i="1"/>
  <c r="M15" i="1" s="1"/>
  <c r="N15" i="1" s="1"/>
  <c r="J15" i="1"/>
  <c r="K15" i="1" s="1"/>
  <c r="L14" i="1"/>
  <c r="L13" i="1"/>
  <c r="M13" i="1" s="1"/>
  <c r="N13" i="1" s="1"/>
  <c r="L12" i="1"/>
  <c r="L11" i="1"/>
  <c r="K13" i="1"/>
  <c r="K11" i="1"/>
  <c r="J14" i="1"/>
  <c r="K14" i="1" s="1"/>
  <c r="J13" i="1"/>
  <c r="J12" i="1"/>
  <c r="K12" i="1" s="1"/>
  <c r="J11" i="1"/>
  <c r="N17" i="1" l="1"/>
  <c r="M14" i="1"/>
  <c r="N14" i="1" s="1"/>
  <c r="M12" i="1"/>
  <c r="N12" i="1" s="1"/>
  <c r="M23" i="1"/>
  <c r="M11" i="1"/>
  <c r="N11" i="1" s="1"/>
  <c r="N22" i="1"/>
  <c r="M22" i="1"/>
  <c r="M21" i="1"/>
  <c r="N21" i="1" s="1"/>
  <c r="M20" i="1"/>
  <c r="N20" i="1" s="1"/>
  <c r="N19" i="1"/>
  <c r="M24" i="1" l="1"/>
</calcChain>
</file>

<file path=xl/sharedStrings.xml><?xml version="1.0" encoding="utf-8"?>
<sst xmlns="http://schemas.openxmlformats.org/spreadsheetml/2006/main" count="85" uniqueCount="54">
  <si>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</si>
  <si>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</si>
  <si>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</si>
  <si>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</si>
  <si>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</si>
  <si>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 xml:space="preserve">TROŠKOVNIK - GRUPA 64: Testovi za pretraživanje biljega krvlju prenosivih bolesti (mikrotitarske ploče, osim RPR) 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</si>
  <si>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</si>
  <si>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</si>
  <si>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</si>
  <si>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</si>
  <si>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</si>
  <si>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</si>
  <si>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</si>
  <si>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</si>
  <si>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</si>
  <si>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</si>
  <si>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</si>
  <si>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</si>
  <si>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</si>
  <si>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</si>
  <si>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11=4*7</t>
  </si>
  <si>
    <t>13=11+12</t>
  </si>
  <si>
    <t xml:space="preserve">GRUPA PREDMETA NABAVE 64: Testovi za pretraživanje biljega krvlju prenosivih bolesti (mikrotitarske ploče, osim RPR) </t>
  </si>
  <si>
    <t>HBsAg (kvalitativni)</t>
  </si>
  <si>
    <t>test</t>
  </si>
  <si>
    <t>HIV Ag/At kombinirani</t>
  </si>
  <si>
    <t>anti-HCV</t>
  </si>
  <si>
    <t xml:space="preserve">Anti-TP  </t>
  </si>
  <si>
    <t>Anti-TP IgM</t>
  </si>
  <si>
    <t xml:space="preserve">Anti-HBc </t>
  </si>
  <si>
    <t>Anti-HBc IgM</t>
  </si>
  <si>
    <t xml:space="preserve">Anti-HAV </t>
  </si>
  <si>
    <t xml:space="preserve">Anti-HAV IgM </t>
  </si>
  <si>
    <t xml:space="preserve">HBe Ag </t>
  </si>
  <si>
    <t xml:space="preserve">Anti-HBe </t>
  </si>
  <si>
    <t>TPHA</t>
  </si>
  <si>
    <t>UKUPNO ZA GRUPU PREDMETA NABAVE 64 BROJKAMA BEZ PDV-a:</t>
  </si>
  <si>
    <t>UKUPNO ZA GRUPU PREDMETA NABAVE 64 BROJKAMA S PDV-om:</t>
  </si>
  <si>
    <t>DK.013.01.3</t>
  </si>
  <si>
    <t>IVCOMB.CE.96</t>
  </si>
  <si>
    <t>DK.067.01.3</t>
  </si>
  <si>
    <t>SIABULTRA.CE.96</t>
  </si>
  <si>
    <t>SIM.CE.96</t>
  </si>
  <si>
    <t>BCAB.CE</t>
  </si>
  <si>
    <t xml:space="preserve">BCM.CE </t>
  </si>
  <si>
    <t>AVAB.CE</t>
  </si>
  <si>
    <t>AVM.CE</t>
  </si>
  <si>
    <t>HBE.CE.96</t>
  </si>
  <si>
    <t xml:space="preserve">AB Diagnostics Systems GmbH, Njemačka </t>
  </si>
  <si>
    <t>Dia.Pro Diagnostics bioprobes S.r.l. , Italija</t>
  </si>
  <si>
    <t>Newmarket Biomedical Ltd., UK</t>
  </si>
  <si>
    <t>NB008</t>
  </si>
  <si>
    <t>96 testova</t>
  </si>
  <si>
    <t>200 testova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</si>
</sst>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24</xdr:row>
      <xdr:rowOff>0</xdr:rowOff>
    </xdr:from>
    <xdr:to>
      <xdr:col>1</xdr:col>
      <xdr:colOff>1405812</xdr:colOff>
      <xdr:row>24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BF9471A-BFA4-4230-BCDF-1F11E2EB5A2B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2312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C66B32A-2853-44CC-863B-CE0C04695969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867E920-32DE-480F-AF43-562F40084C00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865A714-FD9F-46F8-BB64-21032AC67950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735FC76-271D-4C8F-9F05-5FB8C468DC9C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99ADC3B-E671-486E-A2BE-CB0E6633CC0D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F756211-CBD7-4083-BE3A-D3FEDD011526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CB3397D-736A-4E94-B886-7384C69DBC1F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61AC8A0-8FA7-4CEB-9369-78757E9C90BD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0AA84CC-53F3-43DB-AF2E-14B75516B583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099C1E0-5797-4A88-85CA-7E7EC8A60C79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BCDDF69-2F55-469A-97F2-13A880EFD844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33ADE05-E2B1-49E5-826B-28838D24E083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D8EFDFF-DFCB-4D58-BA7A-CC15A800FA99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4C14ED50-EF89-4859-AE64-50499E914D01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BC823C3-CCAB-4635-B5DC-26C6E04B55E0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99CA7BB0-C0BB-40C4-B42D-13B0A28FCB20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76783EA-D500-49FE-AB7F-6BB653D07D08}"/>
            </a:ext>
          </a:extLst>
        </xdr:cNvPr>
        <xdr:cNvSpPr txBox="1">
          <a:spLocks noChangeArrowheads="1"/>
        </xdr:cNvSpPr>
      </xdr:nvSpPr>
      <xdr:spPr bwMode="auto">
        <a:xfrm>
          <a:off x="1914525" y="1420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511B-E34B-49F3-BBE9-9FC35D8FB579}">
  <sheetPr>
    <tabColor rgb="FF00B0F0"/>
  </sheetPr>
  <dimension ref="A2:N24"/>
  <sheetViews>
    <sheetView tabSelected="1" topLeftCell="B4" zoomScale="98" zoomScaleNormal="98" zoomScaleSheetLayoutView="50" workbookViewId="0">
      <selection activeCell="H22" sqref="H22"/>
    </sheetView>
  </sheetViews>
  <sheetFormatPr defaultColWidth="9.140625" defaultRowHeight="21" x14ac:dyDescent="0.35"/>
  <cols>
    <col min="1" max="1" width="8.7109375" style="1" customWidth="1"/>
    <col min="2" max="2" width="70.7109375" style="20" customWidth="1"/>
    <col min="3" max="4" width="11.42578125" style="1" customWidth="1"/>
    <col min="5" max="5" width="26.5703125" style="1" customWidth="1"/>
    <col min="6" max="6" width="16" style="1" bestFit="1" customWidth="1"/>
    <col min="7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3" customFormat="1" ht="9.9499999999999993" customHeight="1" x14ac:dyDescent="0.3">
      <c r="A9" s="10">
        <v>1</v>
      </c>
      <c r="B9" s="11">
        <v>2</v>
      </c>
      <c r="C9" s="10">
        <v>3</v>
      </c>
      <c r="D9" s="10">
        <v>4</v>
      </c>
      <c r="E9" s="10">
        <v>5</v>
      </c>
      <c r="F9" s="12">
        <v>6</v>
      </c>
      <c r="G9" s="12"/>
      <c r="H9" s="10">
        <v>7</v>
      </c>
      <c r="I9" s="10">
        <v>8</v>
      </c>
      <c r="J9" s="10">
        <v>9</v>
      </c>
      <c r="K9" s="10">
        <v>10</v>
      </c>
      <c r="L9" s="10" t="s">
        <v>20</v>
      </c>
      <c r="M9" s="10">
        <v>12</v>
      </c>
      <c r="N9" s="10" t="s">
        <v>21</v>
      </c>
    </row>
    <row r="10" spans="1:14" ht="67.5" customHeight="1" x14ac:dyDescent="0.35">
      <c r="A10" s="14"/>
      <c r="B10" s="15" t="s">
        <v>22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4" customFormat="1" ht="30" customHeight="1" x14ac:dyDescent="0.25">
      <c r="A11" s="21">
        <v>1</v>
      </c>
      <c r="B11" s="22" t="s">
        <v>23</v>
      </c>
      <c r="C11" s="16" t="s">
        <v>24</v>
      </c>
      <c r="D11" s="17">
        <v>30000</v>
      </c>
      <c r="E11" s="23" t="s">
        <v>48</v>
      </c>
      <c r="F11" s="17" t="s">
        <v>38</v>
      </c>
      <c r="G11" s="17" t="s">
        <v>52</v>
      </c>
      <c r="H11" s="18">
        <v>0.72</v>
      </c>
      <c r="I11" s="18">
        <v>25</v>
      </c>
      <c r="J11" s="18">
        <f t="shared" ref="J11:J22" si="0">H11*0.25</f>
        <v>0.18</v>
      </c>
      <c r="K11" s="18">
        <f t="shared" ref="K11:K22" si="1">H11+J11</f>
        <v>0.89999999999999991</v>
      </c>
      <c r="L11" s="18">
        <f t="shared" ref="L11:L22" si="2">H11*D11</f>
        <v>21600</v>
      </c>
      <c r="M11" s="18">
        <f t="shared" ref="M11:M22" si="3">L11*0.25</f>
        <v>5400</v>
      </c>
      <c r="N11" s="18">
        <f t="shared" ref="N11:N22" si="4">L11+M11</f>
        <v>27000</v>
      </c>
    </row>
    <row r="12" spans="1:14" s="4" customFormat="1" ht="30" customHeight="1" x14ac:dyDescent="0.25">
      <c r="A12" s="21">
        <v>2</v>
      </c>
      <c r="B12" s="22" t="s">
        <v>25</v>
      </c>
      <c r="C12" s="16" t="s">
        <v>24</v>
      </c>
      <c r="D12" s="17">
        <v>20000</v>
      </c>
      <c r="E12" s="24" t="s">
        <v>49</v>
      </c>
      <c r="F12" s="17" t="s">
        <v>39</v>
      </c>
      <c r="G12" s="17" t="s">
        <v>52</v>
      </c>
      <c r="H12" s="18">
        <v>1.07</v>
      </c>
      <c r="I12" s="18">
        <v>25</v>
      </c>
      <c r="J12" s="18">
        <f t="shared" si="0"/>
        <v>0.26750000000000002</v>
      </c>
      <c r="K12" s="18">
        <f t="shared" si="1"/>
        <v>1.3375000000000001</v>
      </c>
      <c r="L12" s="18">
        <f t="shared" si="2"/>
        <v>21400</v>
      </c>
      <c r="M12" s="18">
        <f t="shared" si="3"/>
        <v>5350</v>
      </c>
      <c r="N12" s="18">
        <f t="shared" si="4"/>
        <v>26750</v>
      </c>
    </row>
    <row r="13" spans="1:14" s="4" customFormat="1" ht="30" customHeight="1" x14ac:dyDescent="0.25">
      <c r="A13" s="21">
        <v>3</v>
      </c>
      <c r="B13" s="22" t="s">
        <v>26</v>
      </c>
      <c r="C13" s="16" t="s">
        <v>24</v>
      </c>
      <c r="D13" s="17">
        <v>10000</v>
      </c>
      <c r="E13" s="24" t="s">
        <v>48</v>
      </c>
      <c r="F13" s="17" t="s">
        <v>40</v>
      </c>
      <c r="G13" s="17" t="s">
        <v>52</v>
      </c>
      <c r="H13" s="18">
        <v>0.72</v>
      </c>
      <c r="I13" s="18">
        <v>25</v>
      </c>
      <c r="J13" s="18">
        <f t="shared" si="0"/>
        <v>0.18</v>
      </c>
      <c r="K13" s="18">
        <f t="shared" si="1"/>
        <v>0.89999999999999991</v>
      </c>
      <c r="L13" s="18">
        <f t="shared" si="2"/>
        <v>7200</v>
      </c>
      <c r="M13" s="18">
        <f t="shared" si="3"/>
        <v>1800</v>
      </c>
      <c r="N13" s="18">
        <f t="shared" si="4"/>
        <v>9000</v>
      </c>
    </row>
    <row r="14" spans="1:14" s="4" customFormat="1" ht="30" customHeight="1" x14ac:dyDescent="0.25">
      <c r="A14" s="21">
        <v>4</v>
      </c>
      <c r="B14" s="22" t="s">
        <v>27</v>
      </c>
      <c r="C14" s="16" t="s">
        <v>24</v>
      </c>
      <c r="D14" s="17">
        <v>22000</v>
      </c>
      <c r="E14" s="24" t="s">
        <v>49</v>
      </c>
      <c r="F14" s="17" t="s">
        <v>41</v>
      </c>
      <c r="G14" s="17" t="s">
        <v>52</v>
      </c>
      <c r="H14" s="18">
        <v>0.89</v>
      </c>
      <c r="I14" s="18">
        <v>25</v>
      </c>
      <c r="J14" s="18">
        <f t="shared" si="0"/>
        <v>0.2225</v>
      </c>
      <c r="K14" s="18">
        <f t="shared" si="1"/>
        <v>1.1125</v>
      </c>
      <c r="L14" s="18">
        <f t="shared" si="2"/>
        <v>19580</v>
      </c>
      <c r="M14" s="18">
        <f t="shared" si="3"/>
        <v>4895</v>
      </c>
      <c r="N14" s="18">
        <f t="shared" si="4"/>
        <v>24475</v>
      </c>
    </row>
    <row r="15" spans="1:14" s="4" customFormat="1" ht="30" customHeight="1" x14ac:dyDescent="0.25">
      <c r="A15" s="21">
        <v>5</v>
      </c>
      <c r="B15" s="22" t="s">
        <v>28</v>
      </c>
      <c r="C15" s="16" t="s">
        <v>24</v>
      </c>
      <c r="D15" s="17">
        <v>1200</v>
      </c>
      <c r="E15" s="24" t="s">
        <v>49</v>
      </c>
      <c r="F15" s="17" t="s">
        <v>42</v>
      </c>
      <c r="G15" s="17" t="s">
        <v>52</v>
      </c>
      <c r="H15" s="18">
        <v>1.64</v>
      </c>
      <c r="I15" s="18">
        <v>25</v>
      </c>
      <c r="J15" s="18">
        <f t="shared" si="0"/>
        <v>0.41</v>
      </c>
      <c r="K15" s="18">
        <f t="shared" si="1"/>
        <v>2.0499999999999998</v>
      </c>
      <c r="L15" s="18">
        <f t="shared" si="2"/>
        <v>1967.9999999999998</v>
      </c>
      <c r="M15" s="18">
        <f t="shared" si="3"/>
        <v>491.99999999999994</v>
      </c>
      <c r="N15" s="18">
        <f t="shared" si="4"/>
        <v>2459.9999999999995</v>
      </c>
    </row>
    <row r="16" spans="1:14" s="4" customFormat="1" ht="30" customHeight="1" x14ac:dyDescent="0.25">
      <c r="A16" s="21">
        <v>6</v>
      </c>
      <c r="B16" s="22" t="s">
        <v>29</v>
      </c>
      <c r="C16" s="16" t="s">
        <v>24</v>
      </c>
      <c r="D16" s="17">
        <v>18000</v>
      </c>
      <c r="E16" s="24" t="s">
        <v>49</v>
      </c>
      <c r="F16" s="17" t="s">
        <v>43</v>
      </c>
      <c r="G16" s="17" t="s">
        <v>52</v>
      </c>
      <c r="H16" s="18">
        <v>1.05</v>
      </c>
      <c r="I16" s="18">
        <v>25</v>
      </c>
      <c r="J16" s="18">
        <f t="shared" si="0"/>
        <v>0.26250000000000001</v>
      </c>
      <c r="K16" s="18">
        <f t="shared" si="1"/>
        <v>1.3125</v>
      </c>
      <c r="L16" s="18">
        <f t="shared" si="2"/>
        <v>18900</v>
      </c>
      <c r="M16" s="18">
        <f t="shared" si="3"/>
        <v>4725</v>
      </c>
      <c r="N16" s="18">
        <f t="shared" si="4"/>
        <v>23625</v>
      </c>
    </row>
    <row r="17" spans="1:14" s="4" customFormat="1" ht="30" customHeight="1" x14ac:dyDescent="0.25">
      <c r="A17" s="21">
        <v>7</v>
      </c>
      <c r="B17" s="22" t="s">
        <v>30</v>
      </c>
      <c r="C17" s="16" t="s">
        <v>24</v>
      </c>
      <c r="D17" s="17">
        <v>2000</v>
      </c>
      <c r="E17" s="24" t="s">
        <v>49</v>
      </c>
      <c r="F17" s="17" t="s">
        <v>44</v>
      </c>
      <c r="G17" s="17" t="s">
        <v>52</v>
      </c>
      <c r="H17" s="18">
        <v>1.66</v>
      </c>
      <c r="I17" s="18">
        <v>25</v>
      </c>
      <c r="J17" s="18">
        <f t="shared" si="0"/>
        <v>0.41499999999999998</v>
      </c>
      <c r="K17" s="18">
        <f t="shared" si="1"/>
        <v>2.0749999999999997</v>
      </c>
      <c r="L17" s="18">
        <f t="shared" si="2"/>
        <v>3320</v>
      </c>
      <c r="M17" s="18">
        <f t="shared" si="3"/>
        <v>830</v>
      </c>
      <c r="N17" s="18">
        <f t="shared" si="4"/>
        <v>4150</v>
      </c>
    </row>
    <row r="18" spans="1:14" s="4" customFormat="1" ht="30" customHeight="1" x14ac:dyDescent="0.25">
      <c r="A18" s="21">
        <v>8</v>
      </c>
      <c r="B18" s="22" t="s">
        <v>31</v>
      </c>
      <c r="C18" s="16" t="s">
        <v>24</v>
      </c>
      <c r="D18" s="17">
        <v>12000</v>
      </c>
      <c r="E18" s="24" t="s">
        <v>49</v>
      </c>
      <c r="F18" s="17" t="s">
        <v>45</v>
      </c>
      <c r="G18" s="17" t="s">
        <v>52</v>
      </c>
      <c r="H18" s="18">
        <v>1.0900000000000001</v>
      </c>
      <c r="I18" s="18">
        <v>25</v>
      </c>
      <c r="J18" s="18">
        <f t="shared" si="0"/>
        <v>0.27250000000000002</v>
      </c>
      <c r="K18" s="18">
        <f t="shared" si="1"/>
        <v>1.3625</v>
      </c>
      <c r="L18" s="18">
        <f t="shared" si="2"/>
        <v>13080.000000000002</v>
      </c>
      <c r="M18" s="18">
        <f t="shared" si="3"/>
        <v>3270.0000000000005</v>
      </c>
      <c r="N18" s="18">
        <f t="shared" si="4"/>
        <v>16350.000000000002</v>
      </c>
    </row>
    <row r="19" spans="1:14" s="4" customFormat="1" ht="30" customHeight="1" x14ac:dyDescent="0.25">
      <c r="A19" s="21">
        <v>9</v>
      </c>
      <c r="B19" s="22" t="s">
        <v>32</v>
      </c>
      <c r="C19" s="16" t="s">
        <v>24</v>
      </c>
      <c r="D19" s="17">
        <v>12000</v>
      </c>
      <c r="E19" s="24" t="s">
        <v>49</v>
      </c>
      <c r="F19" s="17" t="s">
        <v>46</v>
      </c>
      <c r="G19" s="17" t="s">
        <v>52</v>
      </c>
      <c r="H19" s="18">
        <v>1.22</v>
      </c>
      <c r="I19" s="18">
        <v>25</v>
      </c>
      <c r="J19" s="18">
        <f t="shared" si="0"/>
        <v>0.30499999999999999</v>
      </c>
      <c r="K19" s="18">
        <f t="shared" si="1"/>
        <v>1.5249999999999999</v>
      </c>
      <c r="L19" s="18">
        <f t="shared" si="2"/>
        <v>14640</v>
      </c>
      <c r="M19" s="18">
        <f t="shared" si="3"/>
        <v>3660</v>
      </c>
      <c r="N19" s="18">
        <f t="shared" si="4"/>
        <v>18300</v>
      </c>
    </row>
    <row r="20" spans="1:14" s="4" customFormat="1" ht="30" customHeight="1" x14ac:dyDescent="0.25">
      <c r="A20" s="21">
        <v>10</v>
      </c>
      <c r="B20" s="22" t="s">
        <v>33</v>
      </c>
      <c r="C20" s="16" t="s">
        <v>24</v>
      </c>
      <c r="D20" s="17">
        <v>15000</v>
      </c>
      <c r="E20" s="24" t="s">
        <v>49</v>
      </c>
      <c r="F20" s="17" t="s">
        <v>47</v>
      </c>
      <c r="G20" s="17" t="s">
        <v>52</v>
      </c>
      <c r="H20" s="18">
        <v>1.31</v>
      </c>
      <c r="I20" s="18">
        <v>25</v>
      </c>
      <c r="J20" s="18">
        <f t="shared" si="0"/>
        <v>0.32750000000000001</v>
      </c>
      <c r="K20" s="18">
        <f t="shared" si="1"/>
        <v>1.6375000000000002</v>
      </c>
      <c r="L20" s="18">
        <f t="shared" si="2"/>
        <v>19650</v>
      </c>
      <c r="M20" s="18">
        <f t="shared" si="3"/>
        <v>4912.5</v>
      </c>
      <c r="N20" s="18">
        <f t="shared" si="4"/>
        <v>24562.5</v>
      </c>
    </row>
    <row r="21" spans="1:14" s="4" customFormat="1" ht="30" customHeight="1" x14ac:dyDescent="0.25">
      <c r="A21" s="21">
        <v>11</v>
      </c>
      <c r="B21" s="22" t="s">
        <v>34</v>
      </c>
      <c r="C21" s="16" t="s">
        <v>24</v>
      </c>
      <c r="D21" s="17">
        <v>15000</v>
      </c>
      <c r="E21" s="24" t="s">
        <v>49</v>
      </c>
      <c r="F21" s="17" t="s">
        <v>47</v>
      </c>
      <c r="G21" s="17" t="s">
        <v>52</v>
      </c>
      <c r="H21" s="18">
        <v>1.31</v>
      </c>
      <c r="I21" s="18">
        <v>25</v>
      </c>
      <c r="J21" s="18">
        <f t="shared" si="0"/>
        <v>0.32750000000000001</v>
      </c>
      <c r="K21" s="18">
        <f t="shared" si="1"/>
        <v>1.6375000000000002</v>
      </c>
      <c r="L21" s="18">
        <f t="shared" si="2"/>
        <v>19650</v>
      </c>
      <c r="M21" s="18">
        <f t="shared" si="3"/>
        <v>4912.5</v>
      </c>
      <c r="N21" s="18">
        <f t="shared" si="4"/>
        <v>24562.5</v>
      </c>
    </row>
    <row r="22" spans="1:14" s="4" customFormat="1" ht="30" customHeight="1" x14ac:dyDescent="0.25">
      <c r="A22" s="21">
        <v>12</v>
      </c>
      <c r="B22" s="22" t="s">
        <v>35</v>
      </c>
      <c r="C22" s="16" t="s">
        <v>24</v>
      </c>
      <c r="D22" s="17">
        <v>4000</v>
      </c>
      <c r="E22" s="24" t="s">
        <v>50</v>
      </c>
      <c r="F22" s="17" t="s">
        <v>51</v>
      </c>
      <c r="G22" s="17" t="s">
        <v>53</v>
      </c>
      <c r="H22" s="18">
        <v>0.42</v>
      </c>
      <c r="I22" s="18">
        <v>25</v>
      </c>
      <c r="J22" s="18">
        <f t="shared" si="0"/>
        <v>0.105</v>
      </c>
      <c r="K22" s="18">
        <f t="shared" si="1"/>
        <v>0.52500000000000002</v>
      </c>
      <c r="L22" s="18">
        <f t="shared" si="2"/>
        <v>1680</v>
      </c>
      <c r="M22" s="18">
        <f t="shared" si="3"/>
        <v>420</v>
      </c>
      <c r="N22" s="18">
        <f t="shared" si="4"/>
        <v>2100</v>
      </c>
    </row>
    <row r="23" spans="1:14" ht="30" customHeight="1" x14ac:dyDescent="0.35">
      <c r="A23" s="19"/>
      <c r="B23" s="26" t="s">
        <v>36</v>
      </c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9">
        <f>SUM(L11:L22)</f>
        <v>162668</v>
      </c>
      <c r="N23" s="30"/>
    </row>
    <row r="24" spans="1:14" ht="30" customHeight="1" x14ac:dyDescent="0.35">
      <c r="A24" s="19"/>
      <c r="B24" s="26" t="s">
        <v>37</v>
      </c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29">
        <f>SUM(N11:N22)</f>
        <v>203335</v>
      </c>
      <c r="N24" s="30"/>
    </row>
  </sheetData>
  <protectedRanges>
    <protectedRange sqref="F9:G9" name="Range1_2_2"/>
  </protectedRanges>
  <mergeCells count="5">
    <mergeCell ref="A6:N6"/>
    <mergeCell ref="B23:L23"/>
    <mergeCell ref="M23:N23"/>
    <mergeCell ref="B24:L24"/>
    <mergeCell ref="M24:N24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64</vt:lpstr>
      <vt:lpstr>'TROŠKOVNIK Grupa 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Ivo Doko</cp:lastModifiedBy>
  <dcterms:created xsi:type="dcterms:W3CDTF">2023-06-27T18:07:15Z</dcterms:created>
  <dcterms:modified xsi:type="dcterms:W3CDTF">2023-09-27T08:30:24Z</dcterms:modified>
</cp:coreProperties>
</file>