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Troškovnici_izmjena najnovije\Troškovnik - Grupa 9\"/>
    </mc:Choice>
  </mc:AlternateContent>
  <xr:revisionPtr revIDLastSave="0" documentId="13_ncr:1_{6D4534AE-B7BC-4983-9450-70A252E103E7}" xr6:coauthVersionLast="47" xr6:coauthVersionMax="47" xr10:uidLastSave="{00000000-0000-0000-0000-000000000000}"/>
  <bookViews>
    <workbookView xWindow="-108" yWindow="-108" windowWidth="23256" windowHeight="12720" xr2:uid="{6D10F184-C3FA-4032-8B20-143242681086}"/>
  </bookViews>
  <sheets>
    <sheet name="TROŠKOVNIK Grupa 9" sheetId="1" r:id="rId1"/>
  </sheets>
  <definedNames>
    <definedName name="_xlnm.Print_Area" localSheetId="0">'TROŠKOVNIK Grupa 9'!$A$2:$N$39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38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1" i="1"/>
  <c r="N12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</calcChain>
</file>

<file path=xl/sharedStrings.xml><?xml version="1.0" encoding="utf-8"?>
<sst xmlns="http://schemas.openxmlformats.org/spreadsheetml/2006/main" count="133" uniqueCount="60">
  <si>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</si>
  <si>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</si>
  <si>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</si>
  <si>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</si>
  <si>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</si>
  <si>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</si>
  <si>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</si>
  <si>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</si>
  <si>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</si>
  <si>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</si>
  <si>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</si>
  <si>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</si>
  <si>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</si>
  <si>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</si>
  <si>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</si>
  <si>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</si>
  <si>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</si>
  <si>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</si>
  <si>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</si>
  <si>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9: Gotove osnovne i selektivne podloge</t>
  </si>
  <si>
    <t>Agar u petrijevkama 90 mm koji sadrži konjsku plazmu za selektivnu izolaciju H.pylori iz bioptata</t>
  </si>
  <si>
    <t>komad</t>
  </si>
  <si>
    <t>Columbia CNA agar + 5% ovčja krv; Krvni agar s dodatkom 5% ovčje krvi, nalidiksične kiseline i kolimicina u petrijevkama 90 mm za selektivnu izolaciju uzgojno zahtjevnih mikroorganizama i detekciju α i β hemolize</t>
  </si>
  <si>
    <t>kom</t>
  </si>
  <si>
    <t>Chocolate Haemophilus agar; Petrijeve ploče ø 90 mm</t>
  </si>
  <si>
    <t>Chocolate agar + faktor V + faktor X 
+ VCA3; Čokoladni agar u petrijevkama 90 mm za selektivnu izolaciju samo Neisseria spp</t>
  </si>
  <si>
    <t>Gardnerella selektivni agar; Petrijeve ploče ø 90 mm</t>
  </si>
  <si>
    <t>Campylobacter selektivni agar; Petrijeve ploče ø 90 mm</t>
  </si>
  <si>
    <t>Yersinia CIN selektivni agar; Petrijeve ploče ø 90 mm</t>
  </si>
  <si>
    <t>Mueller Hinton E agar; Petrijeve ploče ø 90 mm</t>
  </si>
  <si>
    <t>Mueller Hinton agar + 5 % konjska krv, + NAD; Petrijeve ploče ø 90 mm</t>
  </si>
  <si>
    <t>McConkay agar+ crystal violet; Petrijeve ploče ø 90 mm</t>
  </si>
  <si>
    <t>Hektoen enterični agar; Petrijeve ploče ø 90 mm</t>
  </si>
  <si>
    <t>Rappaport broth; Bujon u epruvetama za obogaćivanje salmonela iz uzorka stolice</t>
  </si>
  <si>
    <t>Thyogycolate broth + rezaurin; 20 epruveta</t>
  </si>
  <si>
    <t xml:space="preserve">columbia agar+5% sheep blood; Petrijeve ploče ø 90 mm, prikladna i za izolaciju anaerobnih bakterija </t>
  </si>
  <si>
    <t>RPMI Medium; RPMI agar + MOPS za testiranje osjetljivosti kvasnica i plijesni na antifungike u petrijevkama od 90 mm</t>
  </si>
  <si>
    <t>schaedler neo vanco+ 5% ovčje krvi; Agar u petrijevkama 90 mm s dodatkom 5% ovčje krvi, L-cistina, hemina i vitamina K za selektivnu izolaciju anaerobnih bakterija vrsta Bacteroides i Prevotella</t>
  </si>
  <si>
    <t>CT-SMAC ploča; Agar u petrijevkama 90 mm s dodatkom sorbitola i telurita za selektivnu izolaciju E.coli O157:H7</t>
  </si>
  <si>
    <t>Brain Heart Infusion tekući medij; Brain heart infusion bujon u epruveti za rast uzgojno zahtjevnih bakterija</t>
  </si>
  <si>
    <t>Granada   agar ploča; Selektivni Granada agar za probir i direktnu identifikaciju streptokoka grupe B u petrijevkama od 90 mm</t>
  </si>
  <si>
    <t>MH CLOXA agar; Mueller Hinton agar za potvrdu ESBL s dodatkom kloksacilina za inhibiciju ampC u petrijevkama 90 mm</t>
  </si>
  <si>
    <t>SABOURAUD AGAR u petrijevkama 90 mm</t>
  </si>
  <si>
    <t>Čokoladni agar u petrijevkama 90 mm s dodatkom hemoglobina za selektivnu izolaciju vrsta Neisseria, Hemophilus i pneumokoka</t>
  </si>
  <si>
    <t>Todd-Hewitt selektivni bujon u epruvetama za obogaćivanje s dodatkom kolistina i nalidiksične kiseline; Bujon u epruveti 9 ml, za detekciju Beta hemolitičkog streptokoka grupe B, iz briseva rodnica</t>
  </si>
  <si>
    <t>selektivna podloga za detekciju C. Difficile, selektivna podloga u petrijevkama a 90mm promjera, za izolaciju i detekciju C. difficile sa cikloserinom</t>
  </si>
  <si>
    <t>UKUPNO ZA GRUPU PREDMETA NABAVE 9 BROJKAMA BEZ PDV-a:</t>
  </si>
  <si>
    <t>UKUPNO ZA GRUPU PREDMETA NABAVE 9 BROJKAMA S PDV-om:</t>
  </si>
  <si>
    <t>12=4*8</t>
  </si>
  <si>
    <t>14=12+13</t>
  </si>
  <si>
    <t>Transportni medij za bioptat sluznice na Helicobacter pylori s antibioticima u bočici volumena 2,5 ml</t>
  </si>
  <si>
    <t>ESCULIN AGAR (epruvuete) 20 kom</t>
  </si>
  <si>
    <t>UREA INDOL MEDIUM (bočice) 10x10ml</t>
  </si>
  <si>
    <t>TROŠKOVNIK IZMJENA 2.- Grupa 9: Gotove osnovne i selektivne podloge</t>
  </si>
  <si>
    <t>bioMérieux, Francuska</t>
  </si>
  <si>
    <t>20 ploča</t>
  </si>
  <si>
    <t>100 ploča</t>
  </si>
  <si>
    <t>20 epruveta</t>
  </si>
  <si>
    <t>8 bočica</t>
  </si>
  <si>
    <t>10 bočica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</si>
</sst>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5" borderId="1" xfId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39</xdr:row>
      <xdr:rowOff>0</xdr:rowOff>
    </xdr:from>
    <xdr:to>
      <xdr:col>1</xdr:col>
      <xdr:colOff>1409700</xdr:colOff>
      <xdr:row>39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28F7409-E82B-4C04-81C8-47BC8A049A39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E2DB810-BB69-406D-818D-B3DB7B06A8AA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7585351-9180-4007-BE6E-0BBECA74BA17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9FAEB08-24F1-4B63-A98D-4747AC364FCC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F5075D0-5BCA-4142-BEE1-317375E3ED99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508D631-CAF2-4F46-8F1D-A59496F27D87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6D7D0B1-B455-4A3E-90BF-E4466E9607A3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68A286F-BD6D-46EF-8A86-A1D34F7E5E58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5AED00E-41C8-4C6B-AF72-2A9D67A287EE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D7A345-8B5E-4CA5-A6B2-7234F6824B78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EF3D89E-8199-4F88-BBDD-158E86D60AEA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E225BBB-6C0B-446D-A61F-F85C737148C5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E31CDEA-016E-4C02-8D57-EF7805823186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1F7F9E2-365A-4D3B-AC21-81FA374B9EF6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660F573-ECEB-4528-BECE-AFBBE91BC22F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2D1A919-2878-4724-AFCA-B09B033787C2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CF44A9A-1BDD-460D-A95F-B84F68C20F10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39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1D96E21-BA8D-4BB8-99C4-33AF14108F6A}"/>
            </a:ext>
          </a:extLst>
        </xdr:cNvPr>
        <xdr:cNvSpPr txBox="1">
          <a:spLocks noChangeArrowheads="1"/>
        </xdr:cNvSpPr>
      </xdr:nvSpPr>
      <xdr:spPr bwMode="auto">
        <a:xfrm>
          <a:off x="1914525" y="32413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2985-994C-42A7-8890-5C2523D6CA01}">
  <sheetPr>
    <tabColor rgb="FF00B0F0"/>
  </sheetPr>
  <dimension ref="A2:N39"/>
  <sheetViews>
    <sheetView tabSelected="1" zoomScale="106" zoomScaleNormal="106" zoomScaleSheetLayoutView="50" workbookViewId="0">
      <selection activeCell="M40" sqref="M40"/>
    </sheetView>
  </sheetViews>
  <sheetFormatPr defaultColWidth="9.109375" defaultRowHeight="21" x14ac:dyDescent="0.4"/>
  <cols>
    <col min="1" max="1" width="8.6640625" style="1" customWidth="1"/>
    <col min="2" max="2" width="70.6640625" style="17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29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" customHeight="1" x14ac:dyDescent="0.35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48</v>
      </c>
      <c r="M9" s="18">
        <v>13</v>
      </c>
      <c r="N9" s="18" t="s">
        <v>49</v>
      </c>
    </row>
    <row r="10" spans="1:14" ht="55.5" customHeight="1" x14ac:dyDescent="0.4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30" customHeight="1" x14ac:dyDescent="0.4">
      <c r="A11" s="23">
        <v>1</v>
      </c>
      <c r="B11" s="25" t="s">
        <v>20</v>
      </c>
      <c r="C11" s="13" t="s">
        <v>21</v>
      </c>
      <c r="D11" s="14">
        <v>2100</v>
      </c>
      <c r="E11" s="34" t="s">
        <v>54</v>
      </c>
      <c r="F11" s="14">
        <v>413193</v>
      </c>
      <c r="G11" s="14" t="s">
        <v>55</v>
      </c>
      <c r="H11" s="35">
        <v>3.45</v>
      </c>
      <c r="I11" s="36">
        <v>0.25</v>
      </c>
      <c r="J11" s="15">
        <f>H11*0.25</f>
        <v>0.86250000000000004</v>
      </c>
      <c r="K11" s="15">
        <f>H11+J11</f>
        <v>4.3125</v>
      </c>
      <c r="L11" s="15">
        <f>D11*H11</f>
        <v>7245</v>
      </c>
      <c r="M11" s="15">
        <f>L11*0.25</f>
        <v>1811.25</v>
      </c>
      <c r="N11" s="15">
        <f>L11+M11</f>
        <v>9056.25</v>
      </c>
    </row>
    <row r="12" spans="1:14" ht="43.2" x14ac:dyDescent="0.4">
      <c r="A12" s="23">
        <v>2</v>
      </c>
      <c r="B12" s="24" t="s">
        <v>22</v>
      </c>
      <c r="C12" s="22" t="s">
        <v>23</v>
      </c>
      <c r="D12" s="14">
        <v>1600</v>
      </c>
      <c r="E12" s="34" t="s">
        <v>54</v>
      </c>
      <c r="F12" s="14">
        <v>43079</v>
      </c>
      <c r="G12" s="14" t="s">
        <v>56</v>
      </c>
      <c r="H12" s="35">
        <v>0.78</v>
      </c>
      <c r="I12" s="36">
        <v>0.25</v>
      </c>
      <c r="J12" s="15">
        <f t="shared" ref="J12:J37" si="0">H12*0.25</f>
        <v>0.19500000000000001</v>
      </c>
      <c r="K12" s="15">
        <f t="shared" ref="K12:K37" si="1">H12+J12</f>
        <v>0.97500000000000009</v>
      </c>
      <c r="L12" s="15">
        <f t="shared" ref="L12:L37" si="2">D12*H12</f>
        <v>1248</v>
      </c>
      <c r="M12" s="15">
        <f t="shared" ref="M12:M37" si="3">L12*0.25</f>
        <v>312</v>
      </c>
      <c r="N12" s="15">
        <f>L12+M12</f>
        <v>1560</v>
      </c>
    </row>
    <row r="13" spans="1:14" ht="30" customHeight="1" x14ac:dyDescent="0.4">
      <c r="A13" s="23">
        <v>3</v>
      </c>
      <c r="B13" s="24" t="s">
        <v>24</v>
      </c>
      <c r="C13" s="22" t="s">
        <v>23</v>
      </c>
      <c r="D13" s="14">
        <v>2240</v>
      </c>
      <c r="E13" s="34" t="s">
        <v>54</v>
      </c>
      <c r="F13" s="14">
        <v>43681</v>
      </c>
      <c r="G13" s="14" t="s">
        <v>55</v>
      </c>
      <c r="H13" s="35">
        <v>0.99</v>
      </c>
      <c r="I13" s="36">
        <v>0.25</v>
      </c>
      <c r="J13" s="15">
        <f t="shared" si="0"/>
        <v>0.2475</v>
      </c>
      <c r="K13" s="15">
        <f t="shared" si="1"/>
        <v>1.2375</v>
      </c>
      <c r="L13" s="15">
        <f t="shared" si="2"/>
        <v>2217.6</v>
      </c>
      <c r="M13" s="15">
        <f t="shared" si="3"/>
        <v>554.4</v>
      </c>
      <c r="N13" s="15">
        <f t="shared" ref="N13:N37" si="4">L13+M13</f>
        <v>2772</v>
      </c>
    </row>
    <row r="14" spans="1:14" ht="43.2" x14ac:dyDescent="0.4">
      <c r="A14" s="23">
        <v>4</v>
      </c>
      <c r="B14" s="24" t="s">
        <v>25</v>
      </c>
      <c r="C14" s="22" t="s">
        <v>23</v>
      </c>
      <c r="D14" s="14">
        <v>360</v>
      </c>
      <c r="E14" s="34" t="s">
        <v>54</v>
      </c>
      <c r="F14" s="14">
        <v>43611</v>
      </c>
      <c r="G14" s="14" t="s">
        <v>55</v>
      </c>
      <c r="H14" s="35">
        <v>1.1200000000000001</v>
      </c>
      <c r="I14" s="36">
        <v>0.25</v>
      </c>
      <c r="J14" s="15">
        <f t="shared" si="0"/>
        <v>0.28000000000000003</v>
      </c>
      <c r="K14" s="15">
        <f t="shared" si="1"/>
        <v>1.4000000000000001</v>
      </c>
      <c r="L14" s="15">
        <f t="shared" si="2"/>
        <v>403.20000000000005</v>
      </c>
      <c r="M14" s="15">
        <f t="shared" si="3"/>
        <v>100.80000000000001</v>
      </c>
      <c r="N14" s="15">
        <f t="shared" si="4"/>
        <v>504.00000000000006</v>
      </c>
    </row>
    <row r="15" spans="1:14" ht="30" customHeight="1" x14ac:dyDescent="0.4">
      <c r="A15" s="23">
        <v>5</v>
      </c>
      <c r="B15" s="24" t="s">
        <v>26</v>
      </c>
      <c r="C15" s="22" t="s">
        <v>23</v>
      </c>
      <c r="D15" s="14">
        <v>320</v>
      </c>
      <c r="E15" s="34" t="s">
        <v>54</v>
      </c>
      <c r="F15" s="14">
        <v>43411</v>
      </c>
      <c r="G15" s="14" t="s">
        <v>55</v>
      </c>
      <c r="H15" s="35">
        <v>1.4</v>
      </c>
      <c r="I15" s="36">
        <v>0.25</v>
      </c>
      <c r="J15" s="15">
        <f t="shared" si="0"/>
        <v>0.35</v>
      </c>
      <c r="K15" s="15">
        <f t="shared" si="1"/>
        <v>1.75</v>
      </c>
      <c r="L15" s="15">
        <f t="shared" si="2"/>
        <v>448</v>
      </c>
      <c r="M15" s="15">
        <f t="shared" si="3"/>
        <v>112</v>
      </c>
      <c r="N15" s="15">
        <f t="shared" si="4"/>
        <v>560</v>
      </c>
    </row>
    <row r="16" spans="1:14" ht="30" customHeight="1" x14ac:dyDescent="0.4">
      <c r="A16" s="23">
        <v>6</v>
      </c>
      <c r="B16" s="24" t="s">
        <v>27</v>
      </c>
      <c r="C16" s="22" t="s">
        <v>23</v>
      </c>
      <c r="D16" s="14">
        <v>3040</v>
      </c>
      <c r="E16" s="34" t="s">
        <v>54</v>
      </c>
      <c r="F16" s="14">
        <v>43361</v>
      </c>
      <c r="G16" s="14" t="s">
        <v>55</v>
      </c>
      <c r="H16" s="35">
        <v>0.94</v>
      </c>
      <c r="I16" s="36">
        <v>0.25</v>
      </c>
      <c r="J16" s="15">
        <f t="shared" si="0"/>
        <v>0.23499999999999999</v>
      </c>
      <c r="K16" s="15">
        <f t="shared" si="1"/>
        <v>1.1749999999999998</v>
      </c>
      <c r="L16" s="15">
        <f t="shared" si="2"/>
        <v>2857.6</v>
      </c>
      <c r="M16" s="15">
        <f t="shared" si="3"/>
        <v>714.4</v>
      </c>
      <c r="N16" s="15">
        <f t="shared" si="4"/>
        <v>3572</v>
      </c>
    </row>
    <row r="17" spans="1:14" ht="30" customHeight="1" x14ac:dyDescent="0.4">
      <c r="A17" s="23">
        <v>7</v>
      </c>
      <c r="B17" s="24" t="s">
        <v>28</v>
      </c>
      <c r="C17" s="22" t="s">
        <v>23</v>
      </c>
      <c r="D17" s="14">
        <v>1280</v>
      </c>
      <c r="E17" s="34" t="s">
        <v>54</v>
      </c>
      <c r="F17" s="14">
        <v>43421</v>
      </c>
      <c r="G17" s="14" t="s">
        <v>55</v>
      </c>
      <c r="H17" s="35">
        <v>1.03</v>
      </c>
      <c r="I17" s="36">
        <v>0.25</v>
      </c>
      <c r="J17" s="15">
        <f t="shared" si="0"/>
        <v>0.25750000000000001</v>
      </c>
      <c r="K17" s="15">
        <f t="shared" si="1"/>
        <v>1.2875000000000001</v>
      </c>
      <c r="L17" s="15">
        <f t="shared" si="2"/>
        <v>1318.4</v>
      </c>
      <c r="M17" s="15">
        <f t="shared" si="3"/>
        <v>329.6</v>
      </c>
      <c r="N17" s="15">
        <f t="shared" si="4"/>
        <v>1648</v>
      </c>
    </row>
    <row r="18" spans="1:14" ht="30" customHeight="1" x14ac:dyDescent="0.4">
      <c r="A18" s="23">
        <v>8</v>
      </c>
      <c r="B18" s="24" t="s">
        <v>29</v>
      </c>
      <c r="C18" s="22" t="s">
        <v>23</v>
      </c>
      <c r="D18" s="14">
        <v>56000</v>
      </c>
      <c r="E18" s="34" t="s">
        <v>54</v>
      </c>
      <c r="F18" s="14">
        <v>413824</v>
      </c>
      <c r="G18" s="14" t="s">
        <v>55</v>
      </c>
      <c r="H18" s="35">
        <v>0.69</v>
      </c>
      <c r="I18" s="36">
        <v>0.25</v>
      </c>
      <c r="J18" s="15">
        <f t="shared" si="0"/>
        <v>0.17249999999999999</v>
      </c>
      <c r="K18" s="15">
        <f t="shared" si="1"/>
        <v>0.86249999999999993</v>
      </c>
      <c r="L18" s="15">
        <f t="shared" si="2"/>
        <v>38640</v>
      </c>
      <c r="M18" s="15">
        <f t="shared" si="3"/>
        <v>9660</v>
      </c>
      <c r="N18" s="15">
        <f t="shared" si="4"/>
        <v>48300</v>
      </c>
    </row>
    <row r="19" spans="1:14" ht="30" customHeight="1" x14ac:dyDescent="0.4">
      <c r="A19" s="23">
        <v>9</v>
      </c>
      <c r="B19" s="24" t="s">
        <v>30</v>
      </c>
      <c r="C19" s="22" t="s">
        <v>23</v>
      </c>
      <c r="D19" s="14">
        <v>6480</v>
      </c>
      <c r="E19" s="34" t="s">
        <v>54</v>
      </c>
      <c r="F19" s="14">
        <v>43901</v>
      </c>
      <c r="G19" s="14" t="s">
        <v>55</v>
      </c>
      <c r="H19" s="35">
        <v>1.1499999999999999</v>
      </c>
      <c r="I19" s="36">
        <v>0.25</v>
      </c>
      <c r="J19" s="15">
        <f t="shared" si="0"/>
        <v>0.28749999999999998</v>
      </c>
      <c r="K19" s="15">
        <f t="shared" si="1"/>
        <v>1.4375</v>
      </c>
      <c r="L19" s="15">
        <f t="shared" si="2"/>
        <v>7451.9999999999991</v>
      </c>
      <c r="M19" s="15">
        <f t="shared" si="3"/>
        <v>1862.9999999999998</v>
      </c>
      <c r="N19" s="15">
        <f t="shared" si="4"/>
        <v>9314.9999999999982</v>
      </c>
    </row>
    <row r="20" spans="1:14" ht="30" customHeight="1" x14ac:dyDescent="0.4">
      <c r="A20" s="23">
        <v>10</v>
      </c>
      <c r="B20" s="24" t="s">
        <v>31</v>
      </c>
      <c r="C20" s="22" t="s">
        <v>23</v>
      </c>
      <c r="D20" s="14">
        <v>1600</v>
      </c>
      <c r="E20" s="34" t="s">
        <v>54</v>
      </c>
      <c r="F20" s="14">
        <v>43141</v>
      </c>
      <c r="G20" s="14" t="s">
        <v>55</v>
      </c>
      <c r="H20" s="35">
        <v>0.85</v>
      </c>
      <c r="I20" s="36">
        <v>0.25</v>
      </c>
      <c r="J20" s="15">
        <f t="shared" si="0"/>
        <v>0.21249999999999999</v>
      </c>
      <c r="K20" s="15">
        <f t="shared" si="1"/>
        <v>1.0625</v>
      </c>
      <c r="L20" s="15">
        <f t="shared" si="2"/>
        <v>1360</v>
      </c>
      <c r="M20" s="15">
        <f t="shared" si="3"/>
        <v>340</v>
      </c>
      <c r="N20" s="15">
        <f t="shared" si="4"/>
        <v>1700</v>
      </c>
    </row>
    <row r="21" spans="1:14" ht="30" customHeight="1" x14ac:dyDescent="0.4">
      <c r="A21" s="23">
        <v>11</v>
      </c>
      <c r="B21" s="24" t="s">
        <v>32</v>
      </c>
      <c r="C21" s="22" t="s">
        <v>23</v>
      </c>
      <c r="D21" s="14">
        <v>1000</v>
      </c>
      <c r="E21" s="34" t="s">
        <v>54</v>
      </c>
      <c r="F21" s="14">
        <v>43111</v>
      </c>
      <c r="G21" s="14" t="s">
        <v>55</v>
      </c>
      <c r="H21" s="35">
        <v>0.83</v>
      </c>
      <c r="I21" s="36">
        <v>0.25</v>
      </c>
      <c r="J21" s="15">
        <f t="shared" si="0"/>
        <v>0.20749999999999999</v>
      </c>
      <c r="K21" s="15">
        <f t="shared" si="1"/>
        <v>1.0374999999999999</v>
      </c>
      <c r="L21" s="15">
        <f t="shared" si="2"/>
        <v>830</v>
      </c>
      <c r="M21" s="15">
        <f t="shared" si="3"/>
        <v>207.5</v>
      </c>
      <c r="N21" s="15">
        <f t="shared" si="4"/>
        <v>1037.5</v>
      </c>
    </row>
    <row r="22" spans="1:14" ht="30" customHeight="1" x14ac:dyDescent="0.4">
      <c r="A22" s="23">
        <v>12</v>
      </c>
      <c r="B22" s="24" t="s">
        <v>33</v>
      </c>
      <c r="C22" s="22" t="s">
        <v>23</v>
      </c>
      <c r="D22" s="14">
        <v>440</v>
      </c>
      <c r="E22" s="34" t="s">
        <v>54</v>
      </c>
      <c r="F22" s="14">
        <v>42091</v>
      </c>
      <c r="G22" s="14" t="s">
        <v>57</v>
      </c>
      <c r="H22" s="35">
        <v>1.77</v>
      </c>
      <c r="I22" s="36">
        <v>0.25</v>
      </c>
      <c r="J22" s="15">
        <f t="shared" si="0"/>
        <v>0.4425</v>
      </c>
      <c r="K22" s="15">
        <f t="shared" si="1"/>
        <v>2.2124999999999999</v>
      </c>
      <c r="L22" s="15">
        <f t="shared" si="2"/>
        <v>778.8</v>
      </c>
      <c r="M22" s="15">
        <f t="shared" si="3"/>
        <v>194.7</v>
      </c>
      <c r="N22" s="15">
        <f t="shared" si="4"/>
        <v>973.5</v>
      </c>
    </row>
    <row r="23" spans="1:14" ht="30" customHeight="1" x14ac:dyDescent="0.4">
      <c r="A23" s="23">
        <v>13</v>
      </c>
      <c r="B23" s="24" t="s">
        <v>34</v>
      </c>
      <c r="C23" s="22" t="s">
        <v>23</v>
      </c>
      <c r="D23" s="14">
        <v>3520</v>
      </c>
      <c r="E23" s="34" t="s">
        <v>54</v>
      </c>
      <c r="F23" s="14">
        <v>42074</v>
      </c>
      <c r="G23" s="14" t="s">
        <v>57</v>
      </c>
      <c r="H23" s="35">
        <v>1.77</v>
      </c>
      <c r="I23" s="36">
        <v>0.25</v>
      </c>
      <c r="J23" s="15">
        <f t="shared" si="0"/>
        <v>0.4425</v>
      </c>
      <c r="K23" s="15">
        <f t="shared" si="1"/>
        <v>2.2124999999999999</v>
      </c>
      <c r="L23" s="15">
        <f t="shared" si="2"/>
        <v>6230.4</v>
      </c>
      <c r="M23" s="15">
        <f t="shared" si="3"/>
        <v>1557.6</v>
      </c>
      <c r="N23" s="15">
        <f t="shared" si="4"/>
        <v>7788</v>
      </c>
    </row>
    <row r="24" spans="1:14" ht="28.8" x14ac:dyDescent="0.4">
      <c r="A24" s="23">
        <v>14</v>
      </c>
      <c r="B24" s="24" t="s">
        <v>35</v>
      </c>
      <c r="C24" s="22" t="s">
        <v>23</v>
      </c>
      <c r="D24" s="14">
        <v>52000</v>
      </c>
      <c r="E24" s="34" t="s">
        <v>54</v>
      </c>
      <c r="F24" s="14">
        <v>43049</v>
      </c>
      <c r="G24" s="14" t="s">
        <v>56</v>
      </c>
      <c r="H24" s="35">
        <v>0.57999999999999996</v>
      </c>
      <c r="I24" s="36">
        <v>0.25</v>
      </c>
      <c r="J24" s="15">
        <f t="shared" si="0"/>
        <v>0.14499999999999999</v>
      </c>
      <c r="K24" s="15">
        <f t="shared" si="1"/>
        <v>0.72499999999999998</v>
      </c>
      <c r="L24" s="15">
        <f t="shared" si="2"/>
        <v>30159.999999999996</v>
      </c>
      <c r="M24" s="15">
        <f t="shared" si="3"/>
        <v>7539.9999999999991</v>
      </c>
      <c r="N24" s="15">
        <f t="shared" si="4"/>
        <v>37699.999999999993</v>
      </c>
    </row>
    <row r="25" spans="1:14" ht="28.8" x14ac:dyDescent="0.4">
      <c r="A25" s="23">
        <v>15</v>
      </c>
      <c r="B25" s="24" t="s">
        <v>36</v>
      </c>
      <c r="C25" s="22" t="s">
        <v>23</v>
      </c>
      <c r="D25" s="14">
        <v>3200</v>
      </c>
      <c r="E25" s="34" t="s">
        <v>54</v>
      </c>
      <c r="F25" s="14">
        <v>421988</v>
      </c>
      <c r="G25" s="14" t="s">
        <v>55</v>
      </c>
      <c r="H25" s="35">
        <v>2.97</v>
      </c>
      <c r="I25" s="36">
        <v>0.25</v>
      </c>
      <c r="J25" s="15">
        <f t="shared" si="0"/>
        <v>0.74250000000000005</v>
      </c>
      <c r="K25" s="15">
        <f t="shared" si="1"/>
        <v>3.7125000000000004</v>
      </c>
      <c r="L25" s="15">
        <f t="shared" si="2"/>
        <v>9504</v>
      </c>
      <c r="M25" s="15">
        <f t="shared" si="3"/>
        <v>2376</v>
      </c>
      <c r="N25" s="15">
        <f t="shared" si="4"/>
        <v>11880</v>
      </c>
    </row>
    <row r="26" spans="1:14" ht="43.2" x14ac:dyDescent="0.4">
      <c r="A26" s="23">
        <v>16</v>
      </c>
      <c r="B26" s="24" t="s">
        <v>37</v>
      </c>
      <c r="C26" s="22" t="s">
        <v>23</v>
      </c>
      <c r="D26" s="14">
        <v>2120</v>
      </c>
      <c r="E26" s="34" t="s">
        <v>54</v>
      </c>
      <c r="F26" s="14">
        <v>413194</v>
      </c>
      <c r="G26" s="14" t="s">
        <v>55</v>
      </c>
      <c r="H26" s="35">
        <v>1.4</v>
      </c>
      <c r="I26" s="36">
        <v>0.25</v>
      </c>
      <c r="J26" s="15">
        <f t="shared" si="0"/>
        <v>0.35</v>
      </c>
      <c r="K26" s="15">
        <f t="shared" si="1"/>
        <v>1.75</v>
      </c>
      <c r="L26" s="15">
        <f t="shared" si="2"/>
        <v>2968</v>
      </c>
      <c r="M26" s="15">
        <f t="shared" si="3"/>
        <v>742</v>
      </c>
      <c r="N26" s="15">
        <f t="shared" si="4"/>
        <v>3710</v>
      </c>
    </row>
    <row r="27" spans="1:14" ht="28.8" x14ac:dyDescent="0.4">
      <c r="A27" s="23">
        <v>17</v>
      </c>
      <c r="B27" s="24" t="s">
        <v>38</v>
      </c>
      <c r="C27" s="22" t="s">
        <v>23</v>
      </c>
      <c r="D27" s="14">
        <v>200</v>
      </c>
      <c r="E27" s="34" t="s">
        <v>54</v>
      </c>
      <c r="F27" s="14">
        <v>43391</v>
      </c>
      <c r="G27" s="14" t="s">
        <v>55</v>
      </c>
      <c r="H27" s="35">
        <v>2.57</v>
      </c>
      <c r="I27" s="36">
        <v>0.25</v>
      </c>
      <c r="J27" s="15">
        <f t="shared" si="0"/>
        <v>0.64249999999999996</v>
      </c>
      <c r="K27" s="15">
        <f t="shared" si="1"/>
        <v>3.2124999999999999</v>
      </c>
      <c r="L27" s="15">
        <f t="shared" si="2"/>
        <v>514</v>
      </c>
      <c r="M27" s="15">
        <f t="shared" si="3"/>
        <v>128.5</v>
      </c>
      <c r="N27" s="15">
        <f t="shared" si="4"/>
        <v>642.5</v>
      </c>
    </row>
    <row r="28" spans="1:14" ht="28.8" x14ac:dyDescent="0.4">
      <c r="A28" s="23">
        <v>18</v>
      </c>
      <c r="B28" s="24" t="s">
        <v>39</v>
      </c>
      <c r="C28" s="22" t="s">
        <v>23</v>
      </c>
      <c r="D28" s="14">
        <v>200</v>
      </c>
      <c r="E28" s="34" t="s">
        <v>54</v>
      </c>
      <c r="F28" s="14">
        <v>42081</v>
      </c>
      <c r="G28" s="14" t="s">
        <v>57</v>
      </c>
      <c r="H28" s="35">
        <v>1.77</v>
      </c>
      <c r="I28" s="36">
        <v>0.25</v>
      </c>
      <c r="J28" s="15">
        <f t="shared" si="0"/>
        <v>0.4425</v>
      </c>
      <c r="K28" s="15">
        <f t="shared" si="1"/>
        <v>2.2124999999999999</v>
      </c>
      <c r="L28" s="15">
        <f t="shared" si="2"/>
        <v>354</v>
      </c>
      <c r="M28" s="15">
        <f t="shared" si="3"/>
        <v>88.5</v>
      </c>
      <c r="N28" s="15">
        <f t="shared" si="4"/>
        <v>442.5</v>
      </c>
    </row>
    <row r="29" spans="1:14" ht="28.8" x14ac:dyDescent="0.4">
      <c r="A29" s="23">
        <v>19</v>
      </c>
      <c r="B29" s="24" t="s">
        <v>40</v>
      </c>
      <c r="C29" s="22" t="s">
        <v>23</v>
      </c>
      <c r="D29" s="14">
        <v>600</v>
      </c>
      <c r="E29" s="34" t="s">
        <v>54</v>
      </c>
      <c r="F29" s="14">
        <v>43712</v>
      </c>
      <c r="G29" s="14" t="s">
        <v>55</v>
      </c>
      <c r="H29" s="35">
        <v>2.13</v>
      </c>
      <c r="I29" s="36">
        <v>0.25</v>
      </c>
      <c r="J29" s="15">
        <f t="shared" si="0"/>
        <v>0.53249999999999997</v>
      </c>
      <c r="K29" s="15">
        <f t="shared" si="1"/>
        <v>2.6624999999999996</v>
      </c>
      <c r="L29" s="15">
        <f t="shared" si="2"/>
        <v>1278</v>
      </c>
      <c r="M29" s="15">
        <f t="shared" si="3"/>
        <v>319.5</v>
      </c>
      <c r="N29" s="15">
        <f t="shared" si="4"/>
        <v>1597.5</v>
      </c>
    </row>
    <row r="30" spans="1:14" ht="28.8" x14ac:dyDescent="0.4">
      <c r="A30" s="23">
        <v>20</v>
      </c>
      <c r="B30" s="24" t="s">
        <v>41</v>
      </c>
      <c r="C30" s="22" t="s">
        <v>23</v>
      </c>
      <c r="D30" s="14">
        <v>120</v>
      </c>
      <c r="E30" s="34" t="s">
        <v>54</v>
      </c>
      <c r="F30" s="14">
        <v>421989</v>
      </c>
      <c r="G30" s="14" t="s">
        <v>55</v>
      </c>
      <c r="H30" s="35">
        <v>3.48</v>
      </c>
      <c r="I30" s="36">
        <v>0.25</v>
      </c>
      <c r="J30" s="15">
        <f t="shared" si="0"/>
        <v>0.87</v>
      </c>
      <c r="K30" s="15">
        <f t="shared" si="1"/>
        <v>4.3499999999999996</v>
      </c>
      <c r="L30" s="15">
        <f t="shared" si="2"/>
        <v>417.6</v>
      </c>
      <c r="M30" s="15">
        <f t="shared" si="3"/>
        <v>104.4</v>
      </c>
      <c r="N30" s="15">
        <f t="shared" si="4"/>
        <v>522</v>
      </c>
    </row>
    <row r="31" spans="1:14" ht="30" customHeight="1" x14ac:dyDescent="0.4">
      <c r="A31" s="23">
        <v>21</v>
      </c>
      <c r="B31" s="24" t="s">
        <v>42</v>
      </c>
      <c r="C31" s="22" t="s">
        <v>23</v>
      </c>
      <c r="D31" s="14">
        <v>2400</v>
      </c>
      <c r="E31" s="34" t="s">
        <v>54</v>
      </c>
      <c r="F31" s="14">
        <v>43651</v>
      </c>
      <c r="G31" s="14" t="s">
        <v>55</v>
      </c>
      <c r="H31" s="35">
        <v>1.17</v>
      </c>
      <c r="I31" s="36">
        <v>0.25</v>
      </c>
      <c r="J31" s="15">
        <f t="shared" si="0"/>
        <v>0.29249999999999998</v>
      </c>
      <c r="K31" s="15">
        <f t="shared" si="1"/>
        <v>1.4624999999999999</v>
      </c>
      <c r="L31" s="15">
        <f t="shared" si="2"/>
        <v>2808</v>
      </c>
      <c r="M31" s="15">
        <f t="shared" si="3"/>
        <v>702</v>
      </c>
      <c r="N31" s="15">
        <f t="shared" si="4"/>
        <v>3510</v>
      </c>
    </row>
    <row r="32" spans="1:14" ht="28.8" x14ac:dyDescent="0.4">
      <c r="A32" s="23">
        <v>22</v>
      </c>
      <c r="B32" s="26" t="s">
        <v>43</v>
      </c>
      <c r="C32" s="13" t="s">
        <v>21</v>
      </c>
      <c r="D32" s="14">
        <v>3420</v>
      </c>
      <c r="E32" s="34" t="s">
        <v>54</v>
      </c>
      <c r="F32" s="14">
        <v>43101</v>
      </c>
      <c r="G32" s="14" t="s">
        <v>55</v>
      </c>
      <c r="H32" s="35">
        <v>1.26</v>
      </c>
      <c r="I32" s="36">
        <v>0.25</v>
      </c>
      <c r="J32" s="15">
        <f t="shared" si="0"/>
        <v>0.315</v>
      </c>
      <c r="K32" s="15">
        <f t="shared" si="1"/>
        <v>1.575</v>
      </c>
      <c r="L32" s="15">
        <f t="shared" si="2"/>
        <v>4309.2</v>
      </c>
      <c r="M32" s="15">
        <f t="shared" si="3"/>
        <v>1077.3</v>
      </c>
      <c r="N32" s="15">
        <f t="shared" si="4"/>
        <v>5386.5</v>
      </c>
    </row>
    <row r="33" spans="1:14" ht="43.2" x14ac:dyDescent="0.4">
      <c r="A33" s="23">
        <v>23</v>
      </c>
      <c r="B33" s="24" t="s">
        <v>44</v>
      </c>
      <c r="C33" s="22" t="s">
        <v>23</v>
      </c>
      <c r="D33" s="14">
        <v>3200</v>
      </c>
      <c r="E33" s="34" t="s">
        <v>54</v>
      </c>
      <c r="F33" s="14">
        <v>42116</v>
      </c>
      <c r="G33" s="14" t="s">
        <v>57</v>
      </c>
      <c r="H33" s="35">
        <v>1.38</v>
      </c>
      <c r="I33" s="36">
        <v>0.25</v>
      </c>
      <c r="J33" s="15">
        <f t="shared" si="0"/>
        <v>0.34499999999999997</v>
      </c>
      <c r="K33" s="15">
        <f t="shared" si="1"/>
        <v>1.7249999999999999</v>
      </c>
      <c r="L33" s="15">
        <f t="shared" si="2"/>
        <v>4416</v>
      </c>
      <c r="M33" s="15">
        <f t="shared" si="3"/>
        <v>1104</v>
      </c>
      <c r="N33" s="15">
        <f t="shared" si="4"/>
        <v>5520</v>
      </c>
    </row>
    <row r="34" spans="1:14" ht="28.8" x14ac:dyDescent="0.4">
      <c r="A34" s="23">
        <v>24</v>
      </c>
      <c r="B34" s="24" t="s">
        <v>45</v>
      </c>
      <c r="C34" s="22" t="s">
        <v>23</v>
      </c>
      <c r="D34" s="14">
        <v>1700</v>
      </c>
      <c r="E34" s="34" t="s">
        <v>54</v>
      </c>
      <c r="F34" s="14">
        <v>43431</v>
      </c>
      <c r="G34" s="14" t="s">
        <v>55</v>
      </c>
      <c r="H34" s="35">
        <v>1</v>
      </c>
      <c r="I34" s="36">
        <v>0.25</v>
      </c>
      <c r="J34" s="15">
        <f t="shared" si="0"/>
        <v>0.25</v>
      </c>
      <c r="K34" s="15">
        <f t="shared" si="1"/>
        <v>1.25</v>
      </c>
      <c r="L34" s="15">
        <f t="shared" si="2"/>
        <v>1700</v>
      </c>
      <c r="M34" s="15">
        <f t="shared" si="3"/>
        <v>425</v>
      </c>
      <c r="N34" s="15">
        <f t="shared" si="4"/>
        <v>2125</v>
      </c>
    </row>
    <row r="35" spans="1:14" ht="36" customHeight="1" x14ac:dyDescent="0.4">
      <c r="A35" s="23">
        <v>25</v>
      </c>
      <c r="B35" s="24" t="s">
        <v>50</v>
      </c>
      <c r="C35" s="22" t="s">
        <v>23</v>
      </c>
      <c r="D35" s="14">
        <v>1336</v>
      </c>
      <c r="E35" s="34" t="s">
        <v>54</v>
      </c>
      <c r="F35" s="14">
        <v>42041</v>
      </c>
      <c r="G35" s="14" t="s">
        <v>58</v>
      </c>
      <c r="H35" s="35">
        <v>4.2300000000000004</v>
      </c>
      <c r="I35" s="36">
        <v>0.25</v>
      </c>
      <c r="J35" s="15">
        <f t="shared" si="0"/>
        <v>1.0575000000000001</v>
      </c>
      <c r="K35" s="15">
        <f t="shared" si="1"/>
        <v>5.2875000000000005</v>
      </c>
      <c r="L35" s="15">
        <f t="shared" si="2"/>
        <v>5651.2800000000007</v>
      </c>
      <c r="M35" s="15">
        <f t="shared" si="3"/>
        <v>1412.8200000000002</v>
      </c>
      <c r="N35" s="15">
        <f t="shared" si="4"/>
        <v>7064.1</v>
      </c>
    </row>
    <row r="36" spans="1:14" ht="24.9" customHeight="1" x14ac:dyDescent="0.4">
      <c r="A36" s="23">
        <v>26</v>
      </c>
      <c r="B36" s="27" t="s">
        <v>51</v>
      </c>
      <c r="C36" s="22" t="s">
        <v>23</v>
      </c>
      <c r="D36" s="28">
        <v>100</v>
      </c>
      <c r="E36" s="34" t="s">
        <v>54</v>
      </c>
      <c r="F36" s="14">
        <v>42086</v>
      </c>
      <c r="G36" s="14" t="s">
        <v>57</v>
      </c>
      <c r="H36" s="35">
        <v>1.77</v>
      </c>
      <c r="I36" s="36">
        <v>0.25</v>
      </c>
      <c r="J36" s="15">
        <f t="shared" si="0"/>
        <v>0.4425</v>
      </c>
      <c r="K36" s="15">
        <f t="shared" si="1"/>
        <v>2.2124999999999999</v>
      </c>
      <c r="L36" s="15">
        <f t="shared" si="2"/>
        <v>177</v>
      </c>
      <c r="M36" s="15">
        <f t="shared" si="3"/>
        <v>44.25</v>
      </c>
      <c r="N36" s="15">
        <f t="shared" si="4"/>
        <v>221.25</v>
      </c>
    </row>
    <row r="37" spans="1:14" ht="24.9" customHeight="1" x14ac:dyDescent="0.4">
      <c r="A37" s="23">
        <v>27</v>
      </c>
      <c r="B37" s="24" t="s">
        <v>52</v>
      </c>
      <c r="C37" s="22" t="s">
        <v>23</v>
      </c>
      <c r="D37" s="14">
        <v>80</v>
      </c>
      <c r="E37" s="34" t="s">
        <v>54</v>
      </c>
      <c r="F37" s="14">
        <v>55752</v>
      </c>
      <c r="G37" s="14" t="s">
        <v>59</v>
      </c>
      <c r="H37" s="35">
        <v>3.36</v>
      </c>
      <c r="I37" s="36">
        <v>0.25</v>
      </c>
      <c r="J37" s="15">
        <f t="shared" si="0"/>
        <v>0.84</v>
      </c>
      <c r="K37" s="15">
        <f t="shared" si="1"/>
        <v>4.2</v>
      </c>
      <c r="L37" s="15">
        <f t="shared" si="2"/>
        <v>268.8</v>
      </c>
      <c r="M37" s="15">
        <f t="shared" si="3"/>
        <v>67.2</v>
      </c>
      <c r="N37" s="15">
        <f t="shared" si="4"/>
        <v>336</v>
      </c>
    </row>
    <row r="38" spans="1:14" ht="24.9" customHeight="1" x14ac:dyDescent="0.4">
      <c r="A38" s="16"/>
      <c r="B38" s="30" t="s">
        <v>46</v>
      </c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37">
        <f>SUM(L11:L37)</f>
        <v>135554.88</v>
      </c>
      <c r="N38" s="33"/>
    </row>
    <row r="39" spans="1:14" ht="30" customHeight="1" x14ac:dyDescent="0.4">
      <c r="A39" s="16"/>
      <c r="B39" s="30" t="s">
        <v>47</v>
      </c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37">
        <f>SUM(N11:N37)</f>
        <v>169443.6</v>
      </c>
      <c r="N39" s="33"/>
    </row>
  </sheetData>
  <protectedRanges>
    <protectedRange sqref="F9" name="Range1_2_2_1"/>
  </protectedRanges>
  <mergeCells count="5">
    <mergeCell ref="A6:N6"/>
    <mergeCell ref="B39:L39"/>
    <mergeCell ref="M39:N39"/>
    <mergeCell ref="B38:L38"/>
    <mergeCell ref="M38:N38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9</vt:lpstr>
      <vt:lpstr>'TROŠKOVNIK Grupa 9'!Podrucje_ispisa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2023-06-27T17:39:40Z</dcterms:created>
  <dcterms:modified xsi:type="dcterms:W3CDTF">2023-09-29T12:16:40Z</dcterms:modified>
</cp:coreProperties>
</file>