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erovecki\Documents\La mosaïque\"/>
    </mc:Choice>
  </mc:AlternateContent>
  <xr:revisionPtr revIDLastSave="0" documentId="8_{2D24E419-AA99-40EF-AC1F-4B230ED6E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1" sheetId="1" r:id="rId1"/>
    <sheet name="t 2" sheetId="2" r:id="rId2"/>
    <sheet name="t 3" sheetId="3" r:id="rId3"/>
    <sheet name="t 4" sheetId="4" r:id="rId4"/>
    <sheet name="t 5" sheetId="5" r:id="rId5"/>
    <sheet name="t 6" sheetId="6" r:id="rId6"/>
    <sheet name="t 7" sheetId="7" r:id="rId7"/>
    <sheet name="t 8" sheetId="8" r:id="rId8"/>
    <sheet name="t 9" sheetId="15" r:id="rId9"/>
    <sheet name="t 10" sheetId="9" r:id="rId10"/>
    <sheet name="t 11" sheetId="10" r:id="rId11"/>
    <sheet name="t 12" sheetId="11" r:id="rId12"/>
    <sheet name="t 13" sheetId="19" r:id="rId13"/>
    <sheet name="t 14" sheetId="20" r:id="rId14"/>
    <sheet name="t 15" sheetId="21" r:id="rId15"/>
    <sheet name="t 16 I" sheetId="22" r:id="rId16"/>
    <sheet name="t 16 II" sheetId="23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C18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B18" i="23"/>
  <c r="C18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B18" i="22"/>
  <c r="I7" i="19" l="1"/>
  <c r="C34" i="7"/>
  <c r="B34" i="7"/>
  <c r="B6" i="7"/>
  <c r="C6" i="7"/>
  <c r="D6" i="7"/>
  <c r="E6" i="7"/>
  <c r="F6" i="7"/>
  <c r="G6" i="7"/>
  <c r="H6" i="7"/>
  <c r="I6" i="7"/>
  <c r="J40" i="4"/>
  <c r="I38" i="4"/>
  <c r="H38" i="4"/>
  <c r="G38" i="4"/>
  <c r="F38" i="4"/>
  <c r="E38" i="4"/>
  <c r="D38" i="4"/>
  <c r="C38" i="4"/>
  <c r="B38" i="4"/>
  <c r="L9" i="4"/>
  <c r="K9" i="4"/>
  <c r="J9" i="4"/>
  <c r="I9" i="4"/>
  <c r="H9" i="4"/>
  <c r="G9" i="4"/>
  <c r="F9" i="4"/>
  <c r="E9" i="4"/>
  <c r="D9" i="4"/>
  <c r="C9" i="4"/>
  <c r="B9" i="4"/>
  <c r="K23" i="4"/>
  <c r="C16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B16" i="23"/>
  <c r="W14" i="23"/>
  <c r="W13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B11" i="23"/>
  <c r="W7" i="23"/>
  <c r="C7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B7" i="23"/>
  <c r="C16" i="22"/>
  <c r="E16" i="22"/>
  <c r="K16" i="22"/>
  <c r="M16" i="22"/>
  <c r="O16" i="22"/>
  <c r="Q16" i="22"/>
  <c r="S16" i="22"/>
  <c r="U16" i="22"/>
  <c r="W14" i="22"/>
  <c r="W13" i="22"/>
  <c r="M11" i="22"/>
  <c r="R11" i="22"/>
  <c r="S11" i="22"/>
  <c r="T11" i="22"/>
  <c r="U11" i="22"/>
  <c r="V11" i="22"/>
  <c r="E11" i="22"/>
  <c r="F11" i="22"/>
  <c r="G11" i="22"/>
  <c r="H11" i="22"/>
  <c r="I11" i="22"/>
  <c r="J11" i="22"/>
  <c r="K11" i="22"/>
  <c r="L11" i="22"/>
  <c r="N11" i="22"/>
  <c r="P11" i="22"/>
  <c r="Q11" i="22"/>
  <c r="D11" i="22"/>
  <c r="C11" i="22"/>
  <c r="B11" i="22"/>
  <c r="W10" i="22"/>
  <c r="W9" i="22"/>
  <c r="W6" i="22"/>
  <c r="W5" i="22"/>
  <c r="V7" i="22"/>
  <c r="V16" i="22" s="1"/>
  <c r="T7" i="22"/>
  <c r="T16" i="22" s="1"/>
  <c r="U7" i="22"/>
  <c r="S7" i="22"/>
  <c r="R7" i="22"/>
  <c r="R16" i="22" s="1"/>
  <c r="P7" i="22"/>
  <c r="P16" i="22" s="1"/>
  <c r="N7" i="22"/>
  <c r="N16" i="22" s="1"/>
  <c r="M7" i="22"/>
  <c r="L7" i="22"/>
  <c r="L16" i="22" s="1"/>
  <c r="K7" i="22"/>
  <c r="J7" i="22"/>
  <c r="J16" i="22" s="1"/>
  <c r="I7" i="22"/>
  <c r="I16" i="22" s="1"/>
  <c r="H7" i="22"/>
  <c r="H16" i="22" s="1"/>
  <c r="G7" i="22"/>
  <c r="G16" i="22" s="1"/>
  <c r="F7" i="22"/>
  <c r="F16" i="22" s="1"/>
  <c r="E7" i="22"/>
  <c r="D7" i="22"/>
  <c r="D16" i="22" s="1"/>
  <c r="C7" i="22"/>
  <c r="B7" i="22"/>
  <c r="B16" i="22" s="1"/>
  <c r="N6" i="8"/>
  <c r="N11" i="8"/>
  <c r="N7" i="8"/>
  <c r="M6" i="8"/>
  <c r="L6" i="8"/>
  <c r="K6" i="8"/>
  <c r="J6" i="8"/>
  <c r="I6" i="8"/>
  <c r="H6" i="8"/>
  <c r="G6" i="8"/>
  <c r="F6" i="8"/>
  <c r="E6" i="8"/>
  <c r="D6" i="8"/>
  <c r="C6" i="8"/>
  <c r="M7" i="15"/>
  <c r="L7" i="15"/>
  <c r="K7" i="15"/>
  <c r="J7" i="15"/>
  <c r="I7" i="15"/>
  <c r="H7" i="15"/>
  <c r="G7" i="15"/>
  <c r="F7" i="15"/>
  <c r="E7" i="15"/>
  <c r="D7" i="15"/>
  <c r="C7" i="15"/>
  <c r="E7" i="19"/>
  <c r="H7" i="19"/>
  <c r="G7" i="19"/>
  <c r="D28" i="19"/>
  <c r="B7" i="19"/>
  <c r="D7" i="19" s="1"/>
  <c r="C7" i="19"/>
  <c r="W16" i="22" l="1"/>
  <c r="W7" i="22"/>
  <c r="F7" i="19"/>
  <c r="F5" i="11"/>
  <c r="B5" i="11"/>
  <c r="E5" i="11"/>
  <c r="K6" i="10"/>
  <c r="J6" i="10"/>
  <c r="I6" i="10"/>
  <c r="H6" i="10"/>
  <c r="G6" i="10"/>
  <c r="F6" i="10"/>
  <c r="E6" i="10"/>
  <c r="D6" i="10"/>
  <c r="C6" i="10"/>
  <c r="B6" i="10"/>
  <c r="D5" i="11"/>
  <c r="C5" i="11"/>
  <c r="E6" i="9"/>
  <c r="F6" i="9"/>
  <c r="D6" i="9"/>
  <c r="C6" i="9"/>
  <c r="B6" i="9"/>
  <c r="I34" i="7"/>
  <c r="H34" i="7"/>
  <c r="G34" i="7"/>
  <c r="F34" i="7"/>
  <c r="E34" i="7"/>
  <c r="D34" i="7"/>
  <c r="M6" i="6"/>
  <c r="L6" i="6"/>
  <c r="K6" i="6"/>
  <c r="J6" i="6"/>
  <c r="I6" i="6"/>
  <c r="H6" i="6"/>
  <c r="B6" i="6"/>
  <c r="G6" i="6" s="1"/>
  <c r="F6" i="6"/>
  <c r="E6" i="6"/>
  <c r="D6" i="6"/>
  <c r="C6" i="6"/>
  <c r="M6" i="5"/>
  <c r="J6" i="5"/>
  <c r="B6" i="5"/>
  <c r="C6" i="5"/>
  <c r="D6" i="5"/>
  <c r="E6" i="5"/>
  <c r="E7" i="5"/>
  <c r="K5" i="3" l="1"/>
  <c r="K18" i="3"/>
  <c r="K12" i="3"/>
  <c r="K7" i="3"/>
  <c r="K17" i="3"/>
  <c r="K22" i="3"/>
  <c r="K15" i="3"/>
  <c r="K8" i="3"/>
  <c r="K21" i="3"/>
  <c r="K25" i="3"/>
  <c r="K26" i="3"/>
  <c r="K16" i="3"/>
  <c r="K10" i="3"/>
  <c r="K11" i="3"/>
  <c r="K13" i="3"/>
  <c r="K9" i="3"/>
  <c r="K19" i="3"/>
  <c r="K23" i="3"/>
  <c r="K14" i="3"/>
  <c r="K24" i="3"/>
  <c r="K20" i="3"/>
  <c r="K6" i="3"/>
  <c r="C5" i="3" l="1"/>
  <c r="D5" i="3"/>
  <c r="E5" i="3"/>
  <c r="F5" i="3"/>
  <c r="G5" i="3"/>
  <c r="N6" i="2" l="1"/>
  <c r="J6" i="2"/>
  <c r="L6" i="2"/>
  <c r="M6" i="2"/>
  <c r="G6" i="2"/>
  <c r="F28" i="19" l="1"/>
  <c r="D27" i="19"/>
  <c r="F27" i="19" s="1"/>
  <c r="D26" i="19"/>
  <c r="F26" i="19" s="1"/>
  <c r="D25" i="19"/>
  <c r="F25" i="19" s="1"/>
  <c r="D24" i="19"/>
  <c r="F24" i="19" s="1"/>
  <c r="D23" i="19"/>
  <c r="F23" i="19" s="1"/>
  <c r="D22" i="19"/>
  <c r="F22" i="19" s="1"/>
  <c r="D21" i="19"/>
  <c r="F21" i="19" s="1"/>
  <c r="D20" i="19"/>
  <c r="F20" i="19" s="1"/>
  <c r="D19" i="19"/>
  <c r="F19" i="19" s="1"/>
  <c r="D18" i="19"/>
  <c r="F18" i="19" s="1"/>
  <c r="D17" i="19"/>
  <c r="F17" i="19" s="1"/>
  <c r="D16" i="19"/>
  <c r="F16" i="19" s="1"/>
  <c r="D15" i="19"/>
  <c r="F15" i="19" s="1"/>
  <c r="D14" i="19"/>
  <c r="F14" i="19" s="1"/>
  <c r="D13" i="19"/>
  <c r="F13" i="19" s="1"/>
  <c r="D12" i="19"/>
  <c r="F12" i="19" s="1"/>
  <c r="D11" i="19"/>
  <c r="F11" i="19" s="1"/>
  <c r="D10" i="19"/>
  <c r="F10" i="19" s="1"/>
  <c r="D9" i="19"/>
  <c r="F9" i="19" s="1"/>
  <c r="D8" i="19"/>
  <c r="F8" i="19" s="1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K6" i="2" l="1"/>
  <c r="I6" i="2"/>
  <c r="H6" i="2"/>
  <c r="E6" i="2"/>
  <c r="D6" i="2"/>
  <c r="C6" i="2"/>
  <c r="B6" i="2"/>
  <c r="J8" i="19" l="1"/>
  <c r="J9" i="19"/>
  <c r="J10" i="19"/>
  <c r="K10" i="19" s="1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7" i="19" l="1"/>
  <c r="K7" i="19" s="1"/>
  <c r="K8" i="19"/>
  <c r="J8" i="5" l="1"/>
  <c r="L7" i="10" l="1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6" i="10"/>
  <c r="M7" i="8"/>
  <c r="H7" i="8"/>
  <c r="K7" i="5" l="1"/>
  <c r="K27" i="19" l="1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9" i="19"/>
  <c r="K28" i="19" l="1"/>
  <c r="M8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J7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N27" i="8" l="1"/>
  <c r="N26" i="8"/>
  <c r="N25" i="8"/>
  <c r="N24" i="8"/>
  <c r="N19" i="8"/>
  <c r="N18" i="8"/>
  <c r="N17" i="8"/>
  <c r="N16" i="8"/>
  <c r="N10" i="8"/>
  <c r="N9" i="8"/>
  <c r="N23" i="8"/>
  <c r="N15" i="8"/>
  <c r="N22" i="8"/>
  <c r="N14" i="8"/>
  <c r="N21" i="8"/>
  <c r="N13" i="8"/>
  <c r="N8" i="8"/>
  <c r="N20" i="8"/>
  <c r="N12" i="8"/>
  <c r="K6" i="5"/>
  <c r="I6" i="5"/>
  <c r="M7" i="5"/>
  <c r="M25" i="5"/>
  <c r="M21" i="5"/>
  <c r="M17" i="5"/>
  <c r="M13" i="5"/>
  <c r="M9" i="5"/>
  <c r="M23" i="5"/>
  <c r="L6" i="5"/>
  <c r="M27" i="5"/>
  <c r="M19" i="5"/>
  <c r="M15" i="5"/>
  <c r="M11" i="5"/>
  <c r="M26" i="5"/>
  <c r="M22" i="5"/>
  <c r="M18" i="5"/>
  <c r="M14" i="5"/>
  <c r="M10" i="5"/>
  <c r="M24" i="5"/>
  <c r="M20" i="5"/>
  <c r="M16" i="5"/>
  <c r="M12" i="5"/>
  <c r="M8" i="5"/>
  <c r="K12" i="4"/>
  <c r="J41" i="4" s="1"/>
  <c r="K13" i="4"/>
  <c r="J42" i="4" s="1"/>
  <c r="K14" i="4"/>
  <c r="J43" i="4" s="1"/>
  <c r="K15" i="4"/>
  <c r="J44" i="4" s="1"/>
  <c r="J45" i="4"/>
  <c r="K17" i="4"/>
  <c r="J46" i="4" s="1"/>
  <c r="K18" i="4"/>
  <c r="J47" i="4" s="1"/>
  <c r="K19" i="4"/>
  <c r="J48" i="4" s="1"/>
  <c r="K20" i="4"/>
  <c r="J49" i="4" s="1"/>
  <c r="K21" i="4"/>
  <c r="J50" i="4" s="1"/>
  <c r="K22" i="4"/>
  <c r="J51" i="4" s="1"/>
  <c r="J52" i="4"/>
  <c r="K24" i="4"/>
  <c r="J53" i="4" s="1"/>
  <c r="K25" i="4"/>
  <c r="J54" i="4" s="1"/>
  <c r="K26" i="4"/>
  <c r="J55" i="4" s="1"/>
  <c r="K27" i="4"/>
  <c r="J56" i="4" s="1"/>
  <c r="K28" i="4"/>
  <c r="J57" i="4" s="1"/>
  <c r="K29" i="4"/>
  <c r="J58" i="4" s="1"/>
  <c r="K30" i="4"/>
  <c r="J59" i="4" s="1"/>
  <c r="J3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J38" i="4" l="1"/>
</calcChain>
</file>

<file path=xl/sharedStrings.xml><?xml version="1.0" encoding="utf-8"?>
<sst xmlns="http://schemas.openxmlformats.org/spreadsheetml/2006/main" count="843" uniqueCount="323">
  <si>
    <t>Grad Zagreb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</si>
  <si>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</si>
  <si>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</si>
  <si>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</si>
  <si>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</si>
  <si>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</si>
  <si>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</si>
  <si>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</si>
  <si>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</si>
  <si>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</si>
  <si>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</si>
  <si>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</si>
  <si>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</si>
  <si>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</si>
  <si>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</si>
  <si>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</si>
  <si>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</si>
  <si>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</si>
  <si>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</si>
  <si>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</si>
  <si>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</si>
  <si>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Županija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</si>
  <si>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</si>
  <si>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</si>
  <si>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</si>
  <si>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</si>
  <si>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</si>
  <si>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</si>
  <si>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</si>
  <si>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</si>
  <si>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Ukupno</t>
  </si>
  <si>
    <t>I</t>
  </si>
  <si>
    <t>IV/V</t>
  </si>
  <si>
    <t>County</t>
  </si>
  <si>
    <t>Total</t>
  </si>
  <si>
    <t>TOTAL</t>
  </si>
  <si>
    <t>Upis u I r.</t>
  </si>
  <si>
    <t>I srednje</t>
  </si>
  <si>
    <t>Fakultet</t>
  </si>
  <si>
    <t xml:space="preserve">Ukupno </t>
  </si>
  <si>
    <t>Srednje š.</t>
  </si>
  <si>
    <t>University</t>
  </si>
  <si>
    <t>UKUPNO</t>
  </si>
  <si>
    <t>Ostalo</t>
  </si>
  <si>
    <t>Other</t>
  </si>
  <si>
    <t>SVEUKUPNO</t>
  </si>
  <si>
    <t>GRAND TOTAL</t>
  </si>
  <si>
    <t xml:space="preserve">Obitelj </t>
  </si>
  <si>
    <t>Pupils</t>
  </si>
  <si>
    <t>Parents</t>
  </si>
  <si>
    <t>Family</t>
  </si>
  <si>
    <t xml:space="preserve">Other </t>
  </si>
  <si>
    <t xml:space="preserve"> </t>
  </si>
  <si>
    <t>Grad/City of Zagreb</t>
  </si>
  <si>
    <t>Studenti</t>
  </si>
  <si>
    <t>Republika Hrvatska</t>
  </si>
  <si>
    <t>OSNOVNE ŠKOLE</t>
  </si>
  <si>
    <t>SREDNJE ŠKOLE</t>
  </si>
  <si>
    <t>Timska sinteza za primjereni oblik školovanja</t>
  </si>
  <si>
    <t>Dodatni ciljani pregled za primjereni oblik školovanja</t>
  </si>
  <si>
    <t>Ekspertiza za primjereni oblik školovanja</t>
  </si>
  <si>
    <t>Upis u 1. r. osnovne škole</t>
  </si>
  <si>
    <t>Dodatni ciljani pregled</t>
  </si>
  <si>
    <t>Timska sinteza</t>
  </si>
  <si>
    <t>Ekspertiza</t>
  </si>
  <si>
    <t>Pregled i procjena psihofizičke sposobnosti</t>
  </si>
  <si>
    <t>Hrvatska - Croatia</t>
  </si>
  <si>
    <t>Ostali</t>
  </si>
  <si>
    <r>
      <t xml:space="preserve">SISTEMATSKI PREGLEDI </t>
    </r>
    <r>
      <rPr>
        <sz val="10"/>
        <rFont val="Calibri"/>
        <family val="2"/>
        <charset val="238"/>
        <scheme val="minor"/>
      </rPr>
      <t xml:space="preserve">- </t>
    </r>
    <r>
      <rPr>
        <i/>
        <sz val="10"/>
        <rFont val="Calibri"/>
        <family val="2"/>
        <charset val="238"/>
        <scheme val="minor"/>
      </rPr>
      <t>General examinations</t>
    </r>
  </si>
  <si>
    <r>
      <t>Kontrolni pregledi</t>
    </r>
    <r>
      <rPr>
        <sz val="10"/>
        <rFont val="Calibri"/>
        <family val="2"/>
        <charset val="238"/>
        <scheme val="minor"/>
      </rPr>
      <t xml:space="preserve"> - </t>
    </r>
    <r>
      <rPr>
        <i/>
        <sz val="10"/>
        <rFont val="Calibri"/>
        <family val="2"/>
        <charset val="238"/>
        <scheme val="minor"/>
      </rPr>
      <t>Checkups</t>
    </r>
  </si>
  <si>
    <t>Osnovna škola</t>
  </si>
  <si>
    <t>Srednja škola</t>
  </si>
  <si>
    <t>M</t>
  </si>
  <si>
    <t>Ž</t>
  </si>
  <si>
    <t>ANA-DI-TE - Td</t>
  </si>
  <si>
    <t>OPV</t>
  </si>
  <si>
    <t>MPR – MMR</t>
  </si>
  <si>
    <t>Cijepljeno</t>
  </si>
  <si>
    <t>%</t>
  </si>
  <si>
    <t>Vaccinated</t>
  </si>
  <si>
    <t>Vaccinated*</t>
  </si>
  <si>
    <t xml:space="preserve">Vukovarsko-srijemska </t>
  </si>
  <si>
    <t xml:space="preserve">Liječnici u službi školske medicine </t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</si>
  <si>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1.</t>
    </r>
  </si>
  <si>
    <r>
      <t xml:space="preserve">OSNOVNA ŠKOLA </t>
    </r>
    <r>
      <rPr>
        <sz val="10"/>
        <rFont val="Calibri"/>
        <family val="2"/>
        <charset val="238"/>
        <scheme val="minor"/>
      </rPr>
      <t xml:space="preserve">- </t>
    </r>
    <r>
      <rPr>
        <i/>
        <sz val="10"/>
        <rFont val="Calibri"/>
        <family val="2"/>
        <charset val="238"/>
        <scheme val="minor"/>
      </rPr>
      <t>Primary school</t>
    </r>
  </si>
  <si>
    <r>
      <t>SREDNJA ŠKOLA</t>
    </r>
    <r>
      <rPr>
        <sz val="10"/>
        <rFont val="Calibri"/>
        <family val="2"/>
        <charset val="238"/>
        <scheme val="minor"/>
      </rPr>
      <t xml:space="preserve"> - </t>
    </r>
    <r>
      <rPr>
        <i/>
        <sz val="10"/>
        <rFont val="Calibri"/>
        <family val="2"/>
        <charset val="238"/>
        <scheme val="minor"/>
      </rPr>
      <t>Secondary school</t>
    </r>
  </si>
  <si>
    <r>
      <t xml:space="preserve">Hrvatska </t>
    </r>
    <r>
      <rPr>
        <i/>
        <sz val="10"/>
        <rFont val="Calibri"/>
        <family val="2"/>
        <charset val="238"/>
        <scheme val="minor"/>
      </rPr>
      <t>- Croatia</t>
    </r>
  </si>
  <si>
    <r>
      <t xml:space="preserve">* Broj djece prema izvješćima službi za školsku medicinu - </t>
    </r>
    <r>
      <rPr>
        <i/>
        <sz val="10"/>
        <rFont val="Calibri"/>
        <family val="2"/>
        <charset val="238"/>
        <scheme val="minor"/>
      </rPr>
      <t>Number of school children according to school health services' reports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</si>
  <si>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2.</t>
    </r>
  </si>
  <si>
    <r>
      <t>Hrvatska -</t>
    </r>
    <r>
      <rPr>
        <i/>
        <sz val="10"/>
        <rFont val="Calibri"/>
        <family val="2"/>
        <charset val="238"/>
        <scheme val="minor"/>
      </rPr>
      <t xml:space="preserve"> Croatia</t>
    </r>
  </si>
  <si>
    <r>
      <t xml:space="preserve">Grad / </t>
    </r>
    <r>
      <rPr>
        <i/>
        <sz val="10"/>
        <rFont val="Calibri"/>
        <family val="2"/>
        <charset val="238"/>
        <scheme val="minor"/>
      </rPr>
      <t>City of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</si>
  <si>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3.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</si>
  <si>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4.</t>
    </r>
  </si>
  <si>
    <r>
      <t xml:space="preserve">NAMJENSKI PREGLEDI - OSNOVNE ŠKOLE </t>
    </r>
    <r>
      <rPr>
        <i/>
        <sz val="10"/>
        <rFont val="Calibri"/>
        <family val="2"/>
        <charset val="238"/>
        <scheme val="minor"/>
      </rPr>
      <t>– Specific evaluations- Primary school</t>
    </r>
  </si>
  <si>
    <r>
      <t xml:space="preserve">NAMJENSKI PREGLEDI - SREDNJE ŠKOLE </t>
    </r>
    <r>
      <rPr>
        <i/>
        <sz val="10"/>
        <rFont val="Calibri"/>
        <family val="2"/>
        <charset val="238"/>
        <scheme val="minor"/>
      </rPr>
      <t>– Specific evaluations- Secondary school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</si>
  <si>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5.</t>
    </r>
  </si>
  <si>
    <r>
      <t>Osnovne škole</t>
    </r>
    <r>
      <rPr>
        <i/>
        <sz val="10"/>
        <rFont val="Calibri"/>
        <family val="2"/>
        <charset val="238"/>
        <scheme val="minor"/>
      </rPr>
      <t xml:space="preserve"> - Primary school</t>
    </r>
  </si>
  <si>
    <r>
      <t>Srednje škole</t>
    </r>
    <r>
      <rPr>
        <i/>
        <sz val="10"/>
        <rFont val="Calibri"/>
        <family val="2"/>
        <charset val="238"/>
        <scheme val="minor"/>
      </rPr>
      <t xml:space="preserve"> – Secondary school</t>
    </r>
  </si>
  <si>
    <r>
      <t>UKUPNO</t>
    </r>
    <r>
      <rPr>
        <i/>
        <sz val="10"/>
        <rFont val="Calibri"/>
        <family val="2"/>
        <charset val="238"/>
        <scheme val="minor"/>
      </rPr>
      <t xml:space="preserve"> - Total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</si>
  <si>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6.</t>
    </r>
  </si>
  <si>
    <r>
      <t>Osnovna škola</t>
    </r>
    <r>
      <rPr>
        <i/>
        <sz val="10"/>
        <rFont val="Calibri"/>
        <family val="2"/>
        <charset val="238"/>
        <scheme val="minor"/>
      </rPr>
      <t xml:space="preserve"> - Primary school</t>
    </r>
  </si>
  <si>
    <r>
      <t>Srednja škola</t>
    </r>
    <r>
      <rPr>
        <i/>
        <sz val="10"/>
        <rFont val="Calibri"/>
        <family val="2"/>
        <charset val="238"/>
        <scheme val="minor"/>
      </rPr>
      <t xml:space="preserve"> - Secondary school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</si>
  <si>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7/I</t>
    </r>
  </si>
  <si>
    <r>
      <t xml:space="preserve">Savjetovalište </t>
    </r>
    <r>
      <rPr>
        <i/>
        <sz val="10"/>
        <rFont val="Calibri"/>
        <family val="2"/>
        <charset val="238"/>
        <scheme val="minor"/>
      </rPr>
      <t>/ Guidance service</t>
    </r>
    <r>
      <rPr>
        <b/>
        <sz val="10"/>
        <rFont val="Calibri"/>
        <family val="2"/>
        <charset val="238"/>
        <scheme val="minor"/>
      </rPr>
      <t xml:space="preserve"> - Osnovne škole</t>
    </r>
    <r>
      <rPr>
        <sz val="10"/>
        <rFont val="Calibri"/>
        <family val="2"/>
        <charset val="238"/>
        <scheme val="minor"/>
      </rPr>
      <t xml:space="preserve"> – </t>
    </r>
    <r>
      <rPr>
        <i/>
        <sz val="10"/>
        <rFont val="Calibri"/>
        <family val="2"/>
        <charset val="238"/>
        <scheme val="minor"/>
      </rPr>
      <t>Primary schools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</si>
  <si>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7/II</t>
    </r>
  </si>
  <si>
    <r>
      <t xml:space="preserve">Savjetovalište </t>
    </r>
    <r>
      <rPr>
        <i/>
        <sz val="10"/>
        <rFont val="Calibri"/>
        <family val="2"/>
        <charset val="238"/>
        <scheme val="minor"/>
      </rPr>
      <t>/ Guidance service</t>
    </r>
    <r>
      <rPr>
        <b/>
        <sz val="10"/>
        <rFont val="Calibri"/>
        <family val="2"/>
        <charset val="238"/>
        <scheme val="minor"/>
      </rPr>
      <t xml:space="preserve"> - Srednje škole</t>
    </r>
    <r>
      <rPr>
        <i/>
        <sz val="10"/>
        <rFont val="Calibri"/>
        <family val="2"/>
        <charset val="238"/>
        <scheme val="minor"/>
      </rPr>
      <t xml:space="preserve"> – Secondary schools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</si>
  <si>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8.</t>
    </r>
  </si>
  <si>
    <r>
      <t xml:space="preserve">OSNOVNA ŠKOLA </t>
    </r>
    <r>
      <rPr>
        <i/>
        <sz val="10"/>
        <rFont val="Calibri"/>
        <family val="2"/>
        <charset val="238"/>
        <scheme val="minor"/>
      </rPr>
      <t>- Primary school</t>
    </r>
  </si>
  <si>
    <r>
      <t xml:space="preserve">SREDNJA ŠKOLA </t>
    </r>
    <r>
      <rPr>
        <i/>
        <sz val="10"/>
        <rFont val="Calibri"/>
        <family val="2"/>
        <charset val="238"/>
        <scheme val="minor"/>
      </rPr>
      <t>- Secondary school</t>
    </r>
  </si>
  <si>
    <r>
      <t xml:space="preserve">Grad </t>
    </r>
    <r>
      <rPr>
        <i/>
        <sz val="10"/>
        <rFont val="Calibri"/>
        <family val="2"/>
        <charset val="238"/>
        <scheme val="minor"/>
      </rPr>
      <t>/ City of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</si>
  <si>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9.</t>
    </r>
  </si>
  <si>
    <r>
      <t>Grad/</t>
    </r>
    <r>
      <rPr>
        <i/>
        <sz val="10"/>
        <rFont val="Calibri"/>
        <family val="2"/>
        <charset val="238"/>
        <scheme val="minor"/>
      </rPr>
      <t>City of</t>
    </r>
    <r>
      <rPr>
        <sz val="10"/>
        <rFont val="Calibri"/>
        <family val="2"/>
        <charset val="238"/>
        <scheme val="minor"/>
      </rPr>
      <t xml:space="preserve">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</si>
  <si>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10.</t>
    </r>
  </si>
  <si>
    <r>
      <t>Grad</t>
    </r>
    <r>
      <rPr>
        <i/>
        <sz val="10"/>
        <rFont val="Calibri"/>
        <family val="2"/>
        <charset val="238"/>
        <scheme val="minor"/>
      </rPr>
      <t>/City of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</si>
  <si>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11.</t>
    </r>
  </si>
  <si>
    <r>
      <t xml:space="preserve">Savjetovalište </t>
    </r>
    <r>
      <rPr>
        <i/>
        <sz val="10"/>
        <rFont val="Calibri"/>
        <family val="2"/>
        <charset val="238"/>
        <scheme val="minor"/>
      </rPr>
      <t>/ Counseling center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</si>
  <si>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– Table</t>
    </r>
    <r>
      <rPr>
        <b/>
        <sz val="10"/>
        <rFont val="Calibri"/>
        <family val="2"/>
        <charset val="238"/>
        <scheme val="minor"/>
      </rPr>
      <t xml:space="preserve"> 12.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</si>
  <si>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13.</t>
    </r>
  </si>
  <si>
    <r>
      <t xml:space="preserve">Doktori medicine u službama školske medicine u zavodima za javno zdravstvo, broj djece u osnovnim i srednjim školama, broj djece po timu – </t>
    </r>
    <r>
      <rPr>
        <i/>
        <sz val="10"/>
        <rFont val="Calibri"/>
        <family val="2"/>
        <charset val="238"/>
        <scheme val="minor"/>
      </rPr>
      <t>MDs in school health services in county Institutes of public health, number of school children and children per medical  team</t>
    </r>
  </si>
  <si>
    <r>
      <t xml:space="preserve">* Specijalisti/specijalizanti drugih specijalnosti - </t>
    </r>
    <r>
      <rPr>
        <i/>
        <sz val="9"/>
        <color theme="1"/>
        <rFont val="Calibri"/>
        <family val="2"/>
        <charset val="238"/>
        <scheme val="minor"/>
      </rPr>
      <t>Specialists/residents of other specialties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</si>
  <si>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 xml:space="preserve">- Table </t>
    </r>
    <r>
      <rPr>
        <b/>
        <sz val="9"/>
        <rFont val="Calibri"/>
        <family val="2"/>
        <charset val="238"/>
        <scheme val="minor"/>
      </rPr>
      <t>14.</t>
    </r>
  </si>
  <si>
    <r>
      <t xml:space="preserve">HRVATSKA - </t>
    </r>
    <r>
      <rPr>
        <i/>
        <sz val="8"/>
        <color theme="1"/>
        <rFont val="Calibri"/>
        <family val="2"/>
        <charset val="238"/>
        <scheme val="minor"/>
      </rPr>
      <t>Croatia</t>
    </r>
  </si>
  <si>
    <t>Enrollment to 1st grade</t>
  </si>
  <si>
    <t>Secondary school</t>
  </si>
  <si>
    <t>Other checkups</t>
  </si>
  <si>
    <r>
      <t>High-school, 1</t>
    </r>
    <r>
      <rPr>
        <i/>
        <vertAlign val="superscript"/>
        <sz val="10"/>
        <rFont val="Calibri"/>
        <family val="2"/>
        <charset val="238"/>
        <scheme val="minor"/>
      </rPr>
      <t>st</t>
    </r>
    <r>
      <rPr>
        <i/>
        <sz val="10"/>
        <rFont val="Calibri"/>
        <family val="2"/>
        <charset val="238"/>
        <scheme val="minor"/>
      </rPr>
      <t xml:space="preserve"> grade</t>
    </r>
  </si>
  <si>
    <r>
      <t xml:space="preserve">Županija
</t>
    </r>
    <r>
      <rPr>
        <i/>
        <sz val="10"/>
        <rFont val="Calibri"/>
        <family val="2"/>
        <charset val="238"/>
        <scheme val="minor"/>
      </rPr>
      <t>County</t>
    </r>
  </si>
  <si>
    <r>
      <t xml:space="preserve">Razred
</t>
    </r>
    <r>
      <rPr>
        <i/>
        <sz val="10"/>
        <rFont val="Calibri"/>
        <family val="2"/>
        <charset val="238"/>
        <scheme val="minor"/>
      </rPr>
      <t>Class</t>
    </r>
  </si>
  <si>
    <r>
      <t xml:space="preserve">Ukupno
</t>
    </r>
    <r>
      <rPr>
        <i/>
        <sz val="10"/>
        <rFont val="Calibri"/>
        <family val="2"/>
        <charset val="238"/>
        <scheme val="minor"/>
      </rPr>
      <t>Total</t>
    </r>
  </si>
  <si>
    <r>
      <t xml:space="preserve">SVEGA
</t>
    </r>
    <r>
      <rPr>
        <i/>
        <sz val="10"/>
        <rFont val="Calibri"/>
        <family val="2"/>
        <charset val="238"/>
        <scheme val="minor"/>
      </rPr>
      <t>Total sum</t>
    </r>
  </si>
  <si>
    <r>
      <t xml:space="preserve">Skrining za učenike s rizikom
</t>
    </r>
    <r>
      <rPr>
        <i/>
        <sz val="10"/>
        <rFont val="Calibri"/>
        <family val="2"/>
        <charset val="238"/>
        <scheme val="minor"/>
      </rPr>
      <t>Screening for students with risk</t>
    </r>
  </si>
  <si>
    <r>
      <t xml:space="preserve">OSNOVNA ŠKOLA
</t>
    </r>
    <r>
      <rPr>
        <i/>
        <sz val="10"/>
        <rFont val="Calibri"/>
        <family val="2"/>
        <charset val="238"/>
        <scheme val="minor"/>
      </rPr>
      <t>Primary school</t>
    </r>
  </si>
  <si>
    <t>Osnovne škole</t>
  </si>
  <si>
    <t>Srednje škole</t>
  </si>
  <si>
    <r>
      <t xml:space="preserve">Osnovne škole
</t>
    </r>
    <r>
      <rPr>
        <i/>
        <sz val="10"/>
        <rFont val="Calibri"/>
        <family val="2"/>
        <charset val="238"/>
        <scheme val="minor"/>
      </rPr>
      <t>Primary schools</t>
    </r>
  </si>
  <si>
    <t>Secondary schools</t>
  </si>
  <si>
    <r>
      <t xml:space="preserve">Srednje škole
</t>
    </r>
    <r>
      <rPr>
        <i/>
        <sz val="10"/>
        <rFont val="Calibri"/>
        <family val="2"/>
        <charset val="238"/>
        <scheme val="minor"/>
      </rPr>
      <t>Secondary schools</t>
    </r>
  </si>
  <si>
    <r>
      <t xml:space="preserve">Fakulteti
</t>
    </r>
    <r>
      <rPr>
        <i/>
        <sz val="10"/>
        <rFont val="Calibri"/>
        <family val="2"/>
        <charset val="238"/>
        <scheme val="minor"/>
      </rPr>
      <t>University</t>
    </r>
  </si>
  <si>
    <r>
      <t xml:space="preserve">Cijepljenje </t>
    </r>
    <r>
      <rPr>
        <i/>
        <sz val="10"/>
        <rFont val="Calibri"/>
        <family val="2"/>
        <charset val="238"/>
        <scheme val="minor"/>
      </rPr>
      <t>- Vaccination</t>
    </r>
  </si>
  <si>
    <t>Primary schools</t>
  </si>
  <si>
    <t>Adapted school programme</t>
  </si>
  <si>
    <t xml:space="preserve">Prilagođeni program t. k. </t>
  </si>
  <si>
    <t>Sports activities</t>
  </si>
  <si>
    <t>Pregledi športaša</t>
  </si>
  <si>
    <t xml:space="preserve">Smještaj u dom </t>
  </si>
  <si>
    <t>Upis u srednju školu</t>
  </si>
  <si>
    <t>Secondary school enrollment</t>
  </si>
  <si>
    <t>Dormitory placement</t>
  </si>
  <si>
    <t xml:space="preserve">Pregled prije i nakon cijeplj. </t>
  </si>
  <si>
    <t>Evaluation before and after vaccination</t>
  </si>
  <si>
    <t>Ukupno - namjenski pr.</t>
  </si>
  <si>
    <t>Targeted screenings</t>
  </si>
  <si>
    <t>Upis na fakultet</t>
  </si>
  <si>
    <t>University enrollment</t>
  </si>
  <si>
    <t>Total - Specific evaluations</t>
  </si>
  <si>
    <t>Ciljani pr. - osn. šk.</t>
  </si>
  <si>
    <t>Ciljani pr. - srednje š.</t>
  </si>
  <si>
    <r>
      <t>Broj obilazaka</t>
    </r>
    <r>
      <rPr>
        <i/>
        <sz val="10"/>
        <rFont val="Calibri"/>
        <family val="2"/>
        <charset val="238"/>
        <scheme val="minor"/>
      </rPr>
      <t xml:space="preserve"> - No. of visits</t>
    </r>
  </si>
  <si>
    <t>Obilazak škola</t>
  </si>
  <si>
    <t>Visits to schools</t>
  </si>
  <si>
    <t>Higijenska kontrola</t>
  </si>
  <si>
    <t>Sanitary visits</t>
  </si>
  <si>
    <t>Nadzor nad prehranom</t>
  </si>
  <si>
    <t>Diet control</t>
  </si>
  <si>
    <t>Učenici</t>
  </si>
  <si>
    <t>Roditelji/staratelji</t>
  </si>
  <si>
    <t>Nastavnici, suradnici</t>
  </si>
  <si>
    <t>Teachers, assistants</t>
  </si>
  <si>
    <t>Doktor ili sestra</t>
  </si>
  <si>
    <t>To doctor or nurse</t>
  </si>
  <si>
    <t>Problemi učenja</t>
  </si>
  <si>
    <t>Rizično ponašanje</t>
  </si>
  <si>
    <t>Learning difficulties</t>
  </si>
  <si>
    <t>Mentalno zdravlje</t>
  </si>
  <si>
    <t>Reproduktivno zdravlje</t>
  </si>
  <si>
    <t>Kronične bolesti</t>
  </si>
  <si>
    <t>Skrb o učenicima s ometenošću u psihičkom ili fizičkom razvoju</t>
  </si>
  <si>
    <t>Savjetovanje učenika po odabiru budućeg zanimanja</t>
  </si>
  <si>
    <t>Pupils with psychological or physical development disturbances</t>
  </si>
  <si>
    <t>Career guidance</t>
  </si>
  <si>
    <t>Risk behavior</t>
  </si>
  <si>
    <t>Mental health</t>
  </si>
  <si>
    <t>Reproductive health</t>
  </si>
  <si>
    <t xml:space="preserve">Chronic diseases </t>
  </si>
  <si>
    <t>Healthier life style</t>
  </si>
  <si>
    <t>Očuvanje i unapređenje zdravlja i zdravijeg načina života</t>
  </si>
  <si>
    <t>Oral hygiene</t>
  </si>
  <si>
    <t>Hidden calories</t>
  </si>
  <si>
    <t>Puberty and hygiene</t>
  </si>
  <si>
    <t>Other topics</t>
  </si>
  <si>
    <t>For parents</t>
  </si>
  <si>
    <t xml:space="preserve">Total </t>
  </si>
  <si>
    <t xml:space="preserve">STDs </t>
  </si>
  <si>
    <t xml:space="preserve">For parents </t>
  </si>
  <si>
    <t>GRAND  TOTAL</t>
  </si>
  <si>
    <t xml:space="preserve">Ukupno   </t>
  </si>
  <si>
    <t>Utjecaj spolno prenosivih bolesti</t>
  </si>
  <si>
    <t xml:space="preserve">Sveukupno   </t>
  </si>
  <si>
    <t>Pravilno pranje zuba</t>
  </si>
  <si>
    <t>Skrivene kalorije</t>
  </si>
  <si>
    <t>Promjene vezane uz pubertet i higijena</t>
  </si>
  <si>
    <t>Ostale teme</t>
  </si>
  <si>
    <t>Zaštita reproduktivnog zdravlja</t>
  </si>
  <si>
    <t xml:space="preserve">Edukacija za roditelje/staratelje </t>
  </si>
  <si>
    <r>
      <rPr>
        <b/>
        <sz val="10"/>
        <rFont val="Calibri"/>
        <family val="2"/>
        <charset val="238"/>
        <scheme val="minor"/>
      </rPr>
      <t>Županija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County</t>
    </r>
  </si>
  <si>
    <t>General examinations</t>
  </si>
  <si>
    <t>Control check-ups</t>
  </si>
  <si>
    <t>Dormitory placement*</t>
  </si>
  <si>
    <t>Specific evaluations</t>
  </si>
  <si>
    <t>Adapted PE</t>
  </si>
  <si>
    <t>Other examinations</t>
  </si>
  <si>
    <t>Sistematski pregledi</t>
  </si>
  <si>
    <t>Kontrolni pregledi</t>
  </si>
  <si>
    <t>Smještaj u dom*</t>
  </si>
  <si>
    <t>Namjenski pregledi</t>
  </si>
  <si>
    <t>Prilagodba tjel. odg.</t>
  </si>
  <si>
    <t>Ostali pregledi</t>
  </si>
  <si>
    <t>Parents, family</t>
  </si>
  <si>
    <t>Healthier life style counseling</t>
  </si>
  <si>
    <t>Professors/assistants</t>
  </si>
  <si>
    <t>Kratke konzultacije s doktorom ili sestrom</t>
  </si>
  <si>
    <t>Short consultation with MD or nurse</t>
  </si>
  <si>
    <t>Roditelji i obitelj</t>
  </si>
  <si>
    <t>Nastavnici/suradnici</t>
  </si>
  <si>
    <t>Chronic diseases</t>
  </si>
  <si>
    <t>Health education</t>
  </si>
  <si>
    <t xml:space="preserve">Visits to universities and student dormitories </t>
  </si>
  <si>
    <t>Other activities</t>
  </si>
  <si>
    <t>Vaccination-related activities</t>
  </si>
  <si>
    <t>Zdravstveni odgoj</t>
  </si>
  <si>
    <t>Cijepljenja i pregledi</t>
  </si>
  <si>
    <t>Ostale aktivnosti</t>
  </si>
  <si>
    <t>Obilasci fakulteta i domova</t>
  </si>
  <si>
    <t>Higijensko-epidemiološki izvidi</t>
  </si>
  <si>
    <t>Medical doctors in the school health service</t>
  </si>
  <si>
    <t xml:space="preserve">Ukupno  </t>
  </si>
  <si>
    <t>Studenti i učenici</t>
  </si>
  <si>
    <t xml:space="preserve">Primary school </t>
  </si>
  <si>
    <t xml:space="preserve">Secondary school </t>
  </si>
  <si>
    <t xml:space="preserve">Total  </t>
  </si>
  <si>
    <t xml:space="preserve">University students </t>
  </si>
  <si>
    <t>Students and pupils</t>
  </si>
  <si>
    <t xml:space="preserve">Residents  </t>
  </si>
  <si>
    <t xml:space="preserve">GPs  </t>
  </si>
  <si>
    <t>School medicine specialists</t>
  </si>
  <si>
    <t>No. children/team</t>
  </si>
  <si>
    <r>
      <t xml:space="preserve">Napomena: Broj školske djece prema podacima Državnog zavoda za statistiku – </t>
    </r>
    <r>
      <rPr>
        <i/>
        <sz val="9"/>
        <color theme="1"/>
        <rFont val="Calibri"/>
        <family val="2"/>
        <charset val="238"/>
        <scheme val="minor"/>
      </rPr>
      <t>Number of school children per Croatian Bureau of Statistics data</t>
    </r>
  </si>
  <si>
    <t>Specijalisti školske i adolescentne medicine</t>
  </si>
  <si>
    <t>Liječnici na specijalizaciji</t>
  </si>
  <si>
    <t>Doktori opće medicine</t>
  </si>
  <si>
    <t>Broj djece po timu</t>
  </si>
  <si>
    <t>Poliomijelitis - revakcinacija</t>
  </si>
  <si>
    <t>Difterija-tetanus - revakcinacija</t>
  </si>
  <si>
    <t xml:space="preserve">Morbili-rubeola-parotitis - revakcinacija </t>
  </si>
  <si>
    <t>Hepatitis B - primovakcinacija</t>
  </si>
  <si>
    <r>
      <t>Cijepljeno</t>
    </r>
    <r>
      <rPr>
        <b/>
        <vertAlign val="superscript"/>
        <sz val="8"/>
        <rFont val="Calibri"/>
        <family val="2"/>
        <charset val="238"/>
        <scheme val="minor"/>
      </rPr>
      <t>1</t>
    </r>
  </si>
  <si>
    <t>Diphtheria– tetanus revaccination</t>
  </si>
  <si>
    <t>Poliomyelitis revaccination</t>
  </si>
  <si>
    <t>Measles- rubella-mumps revaccination</t>
  </si>
  <si>
    <t>Hepatitis B vaccination</t>
  </si>
  <si>
    <r>
      <t xml:space="preserve">Cijepljenje protiv HPV-a - prve doze        </t>
    </r>
    <r>
      <rPr>
        <i/>
        <sz val="11"/>
        <color theme="1"/>
        <rFont val="Calibri"/>
        <family val="2"/>
        <charset val="238"/>
        <scheme val="minor"/>
      </rPr>
      <t>HPV vaccination - first doses</t>
    </r>
  </si>
  <si>
    <r>
      <t xml:space="preserve">Broj djece s najmanje jednom primljenom   dozom cjepiva  
</t>
    </r>
    <r>
      <rPr>
        <i/>
        <sz val="11"/>
        <color rgb="FF000000"/>
        <rFont val="Calibri"/>
        <family val="2"/>
        <charset val="238"/>
      </rPr>
      <t>The number of children receiving at least one dose of the vaccine</t>
    </r>
  </si>
  <si>
    <r>
      <t xml:space="preserve">Udio djece s najmanje jednom primljenom dozom cjepiva*
</t>
    </r>
    <r>
      <rPr>
        <i/>
        <sz val="11"/>
        <color rgb="FF000000"/>
        <rFont val="Calibri"/>
        <family val="2"/>
        <charset val="238"/>
      </rPr>
      <t xml:space="preserve">   The proportion of children receiving at least one dose of the vaccine</t>
    </r>
  </si>
  <si>
    <r>
      <t xml:space="preserve">Županija - </t>
    </r>
    <r>
      <rPr>
        <i/>
        <sz val="11"/>
        <color rgb="FF000000"/>
        <rFont val="Calibri"/>
        <family val="2"/>
        <charset val="238"/>
      </rPr>
      <t>County</t>
    </r>
  </si>
  <si>
    <t>Dubrovačko neretvanska</t>
  </si>
  <si>
    <t>Hrvatska</t>
  </si>
  <si>
    <t>*Napomena: Broj školske djece prema podacima Državnog zavoda za statistiku – Number of school children per Croatian Bureau of Statistics data</t>
  </si>
  <si>
    <t>BBŽ</t>
  </si>
  <si>
    <t>BPŽ</t>
  </si>
  <si>
    <t>DNŽ</t>
  </si>
  <si>
    <t>IŽ</t>
  </si>
  <si>
    <t>KŽ</t>
  </si>
  <si>
    <t>KKŽ</t>
  </si>
  <si>
    <t>KZŽ</t>
  </si>
  <si>
    <t>LSŽ</t>
  </si>
  <si>
    <t>MŽ</t>
  </si>
  <si>
    <t>OBŽ</t>
  </si>
  <si>
    <t>PSŽ</t>
  </si>
  <si>
    <t>PGŽ</t>
  </si>
  <si>
    <t>SMŽ</t>
  </si>
  <si>
    <t>SDŽ</t>
  </si>
  <si>
    <t>ŠKŽ</t>
  </si>
  <si>
    <t>VŽ</t>
  </si>
  <si>
    <t>VPŽ</t>
  </si>
  <si>
    <t>VSŽ</t>
  </si>
  <si>
    <t>RH</t>
  </si>
  <si>
    <t>M rezultat 16 i manji</t>
  </si>
  <si>
    <t>M rezultat 17 ili veći</t>
  </si>
  <si>
    <t xml:space="preserve">M ispunili YP CORE </t>
  </si>
  <si>
    <t xml:space="preserve">M udio pozitivnih </t>
  </si>
  <si>
    <r>
      <t>Ž rezultat &lt; 20 -</t>
    </r>
    <r>
      <rPr>
        <i/>
        <sz val="11"/>
        <color rgb="FF000000"/>
        <rFont val="Calibri"/>
        <family val="2"/>
        <charset val="238"/>
        <scheme val="minor"/>
      </rPr>
      <t xml:space="preserve"> </t>
    </r>
  </si>
  <si>
    <t>Ž rezultat 20 ili veći</t>
  </si>
  <si>
    <t xml:space="preserve">Ž ispunile YP CORE </t>
  </si>
  <si>
    <t xml:space="preserve">Ž udio pozitivnih </t>
  </si>
  <si>
    <t>M i Ž pozitivni na čestici 4</t>
  </si>
  <si>
    <t xml:space="preserve">BM i Ž negativni na čestici 4 </t>
  </si>
  <si>
    <t>Udio pozitivnih na čestici 4</t>
  </si>
  <si>
    <t>M+Ž ispunili YP CORE</t>
  </si>
  <si>
    <t>Ukupan broj učenika (M+Ž)</t>
  </si>
  <si>
    <t>Obuhvat</t>
  </si>
  <si>
    <t>Rezultati upitnika 
YP CORE</t>
  </si>
  <si>
    <r>
      <t xml:space="preserve">Preventivni pregledi u osnovnoj i srednjoj školi po razredima i županijama Hrvatske u školskoj godini 2023./2024. </t>
    </r>
    <r>
      <rPr>
        <i/>
        <sz val="10"/>
        <rFont val="Calibri"/>
        <family val="2"/>
        <charset val="238"/>
        <scheme val="minor"/>
      </rPr>
      <t>- Number of preventive school examinations by grade and county, Croatia, academic year 2023/24</t>
    </r>
  </si>
  <si>
    <r>
      <t xml:space="preserve">Ukupan broj obavljenih skrininga u osnovnoj i srednjoj školi po razredima i županijama Hrvatske u školskoj godini 2023./2024. </t>
    </r>
    <r>
      <rPr>
        <i/>
        <sz val="10"/>
        <rFont val="Calibri"/>
        <family val="2"/>
        <charset val="238"/>
        <scheme val="minor"/>
      </rPr>
      <t xml:space="preserve">- Number of school screenings by grade and county, Croatia, school year 2023/24 </t>
    </r>
  </si>
  <si>
    <r>
      <t xml:space="preserve">Namjenski pregledi i cijepljenje u osnovnoj i srednjoj školi po županijama Hrvatske u školskoj godini 2023./2024. </t>
    </r>
    <r>
      <rPr>
        <i/>
        <sz val="10"/>
        <rFont val="Calibri"/>
        <family val="2"/>
        <charset val="238"/>
        <scheme val="minor"/>
      </rPr>
      <t>- Number of specific school evaluations and vaccinations by county, Croatia, school year 2023/24</t>
    </r>
  </si>
  <si>
    <r>
      <t xml:space="preserve">Obilasci škola i školskih kuhinja u osnovnim i srednjim školama po županijama u školskoj godini 2023./2024. </t>
    </r>
    <r>
      <rPr>
        <i/>
        <sz val="10"/>
        <rFont val="Calibri"/>
        <family val="2"/>
        <charset val="238"/>
        <scheme val="minor"/>
      </rPr>
      <t>- Number of visits to schools and school kitchens by county, Croatia,  school year 2023/24</t>
    </r>
  </si>
  <si>
    <r>
      <t>Ukupan broj posjeta savjetovalištima u osnovnoj i srednjoj školi po županijama u školskoj godini 2023./2024.</t>
    </r>
    <r>
      <rPr>
        <i/>
        <sz val="10"/>
        <rFont val="Calibri"/>
        <family val="2"/>
        <charset val="238"/>
        <scheme val="minor"/>
      </rPr>
      <t xml:space="preserve"> - Number of visits to school counseling centers by county, Croatia, school year 2023/24</t>
    </r>
  </si>
  <si>
    <r>
      <t>Broj posjeta savjetovalištima učenika osnovnih škola u školskoj godini 2023./2024.</t>
    </r>
    <r>
      <rPr>
        <i/>
        <sz val="10"/>
        <rFont val="Calibri"/>
        <family val="2"/>
        <charset val="238"/>
        <scheme val="minor"/>
      </rPr>
      <t xml:space="preserve"> – Number of visits to counseling centers, Croatia, school year 2023/24 - pupils  </t>
    </r>
  </si>
  <si>
    <r>
      <t>Broj posjeta savjetovalištima učenika srednjih škola u školskoj godini 2023./2024.</t>
    </r>
    <r>
      <rPr>
        <i/>
        <sz val="10"/>
        <rFont val="Calibri"/>
        <family val="2"/>
        <charset val="238"/>
        <scheme val="minor"/>
      </rPr>
      <t xml:space="preserve"> – Number of visits to counseling centers, Croatia, school year 2023/24 - highschool students</t>
    </r>
  </si>
  <si>
    <r>
      <t xml:space="preserve">Broj učenika i ostalih obuhvaćenih zdravstvenim odgojem u osnovnoj i srednjoj školi u školskoj godini 2023./2024. - </t>
    </r>
    <r>
      <rPr>
        <i/>
        <sz val="10"/>
        <rFont val="Calibri"/>
        <family val="2"/>
        <charset val="238"/>
        <scheme val="minor"/>
      </rPr>
      <t>Number of pupils and highschool students included in health education, Croatia, school year 2023/2024</t>
    </r>
  </si>
  <si>
    <t>Utvrđivanje psihofizičke sposobnosti i primjerenog oblika obrazovanja u školskoj godini 2023./2024.</t>
  </si>
  <si>
    <r>
      <t xml:space="preserve">Preventivni pregledi, kontrolni i namjenski pregledi studenata po županijama Hrvatske u školskoj godini 2023./2024. </t>
    </r>
    <r>
      <rPr>
        <i/>
        <sz val="10"/>
        <rFont val="Calibri"/>
        <family val="2"/>
        <charset val="238"/>
        <scheme val="minor"/>
      </rPr>
      <t>– Preventive college/university student examinations, checkups and specific evaluations by county, Croatia, school year 2023/24</t>
    </r>
  </si>
  <si>
    <r>
      <t>Ukupan broj posjeta savjetovalištima studenata, nastavnika i suradnika te obitelji studenata u školskoj godini 2023./2024.</t>
    </r>
    <r>
      <rPr>
        <i/>
        <sz val="10"/>
        <rFont val="Calibri"/>
        <family val="2"/>
        <charset val="238"/>
        <scheme val="minor"/>
      </rPr>
      <t xml:space="preserve"> – Number of visits to counseling centers, Croatia, school year 2023/24 – college/university students, professors, assistants and family</t>
    </r>
  </si>
  <si>
    <r>
      <t xml:space="preserve">Obilasci fakulteta i domova, broj studenata obuhvaćenih zdravstvenim odgojem te ostale aktivnosti vezane uz studente u školskoj godini 2023./2024. </t>
    </r>
    <r>
      <rPr>
        <i/>
        <sz val="10"/>
        <rFont val="Calibri"/>
        <family val="2"/>
        <charset val="238"/>
        <scheme val="minor"/>
      </rPr>
      <t>– Number of visits to universities and student dormitories, students involved in health education and other student activities, Croatia, school year 2023/24</t>
    </r>
  </si>
  <si>
    <r>
      <t xml:space="preserve">Izvršenje programa obaveznog cijepljenja u Hrvatskoj u školskoj populaciji u 2023. godini </t>
    </r>
    <r>
      <rPr>
        <sz val="9"/>
        <rFont val="Calibri"/>
        <family val="2"/>
        <charset val="238"/>
        <scheme val="minor"/>
      </rPr>
      <t>-</t>
    </r>
    <r>
      <rPr>
        <b/>
        <sz val="9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>Compulsory Immunization coverage of school population, Croatia, 2023</t>
    </r>
  </si>
  <si>
    <t>Broj djece šk. god. 2023./2024.</t>
  </si>
  <si>
    <t>No. of enrolled children in school year 2023/24</t>
  </si>
  <si>
    <r>
      <rPr>
        <b/>
        <sz val="11"/>
        <color theme="1"/>
        <rFont val="Calibri"/>
        <family val="2"/>
        <charset val="238"/>
        <scheme val="minor"/>
      </rPr>
      <t>Probir rizika u mentalnom zdravlju učenika u školskoj godini 2023/2024 u okviru sistematskih pregleda učenika 8. razreda osnovne škole</t>
    </r>
    <r>
      <rPr>
        <sz val="11"/>
        <color theme="1"/>
        <rFont val="Calibri"/>
        <family val="2"/>
        <charset val="238"/>
        <scheme val="minor"/>
      </rPr>
      <t xml:space="preserve">  
</t>
    </r>
    <r>
      <rPr>
        <i/>
        <sz val="11"/>
        <color theme="1"/>
        <rFont val="Calibri"/>
        <family val="2"/>
        <charset val="238"/>
        <scheme val="minor"/>
      </rPr>
      <t>Mental health screening in the 2023/2024 school year within the framework of systematic examinations of 8th grade primary school pupils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</si>
  <si>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Probir rizika u mentalnom zdravlju učenika u školskoj godini 2023/2024 u okviru sistematskih pregleda učenika 1. razreda srednje škole</t>
    </r>
    <r>
      <rPr>
        <sz val="11"/>
        <color theme="1"/>
        <rFont val="Calibri"/>
        <family val="2"/>
        <charset val="238"/>
        <scheme val="minor"/>
      </rPr>
      <t xml:space="preserve">  
</t>
    </r>
    <r>
      <rPr>
        <i/>
        <sz val="11"/>
        <color theme="1"/>
        <rFont val="Calibri"/>
        <family val="2"/>
        <charset val="238"/>
        <scheme val="minor"/>
      </rPr>
      <t xml:space="preserve">Mental health screening in the 2023/2024 school year within the framework of systematic examinations of 1st grade high school pupils
</t>
    </r>
  </si>
  <si>
    <r>
      <t xml:space="preserve">Ukupan broj djece* u osnovnoj i srednjoj školi po razredima i županijama Hrvatske u školskoj godini 2023./2024. </t>
    </r>
    <r>
      <rPr>
        <i/>
        <sz val="10"/>
        <rFont val="Calibri"/>
        <family val="2"/>
        <charset val="238"/>
        <scheme val="minor"/>
      </rPr>
      <t xml:space="preserve">- Number of school children* by grade and county, Croatia, school year 2023/2024 </t>
    </r>
  </si>
  <si>
    <r>
      <t xml:space="preserve">Tablica </t>
    </r>
    <r>
      <rPr>
        <i/>
        <sz val="10"/>
        <color theme="1"/>
        <rFont val="Calibri"/>
        <family val="2"/>
        <charset val="238"/>
        <scheme val="minor"/>
      </rPr>
      <t xml:space="preserve">- Table </t>
    </r>
    <r>
      <rPr>
        <b/>
        <sz val="10"/>
        <color theme="1"/>
        <rFont val="Calibri"/>
        <family val="2"/>
        <charset val="238"/>
        <scheme val="minor"/>
      </rPr>
      <t>15.</t>
    </r>
  </si>
  <si>
    <r>
      <rPr>
        <b/>
        <sz val="11"/>
        <color theme="1"/>
        <rFont val="Calibri"/>
        <family val="2"/>
        <charset val="238"/>
        <scheme val="minor"/>
      </rPr>
      <t>Tablica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i/>
        <sz val="11"/>
        <color theme="1"/>
        <rFont val="Calibri"/>
        <family val="2"/>
        <charset val="238"/>
        <scheme val="minor"/>
      </rPr>
      <t xml:space="preserve"> Table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16. II</t>
    </r>
  </si>
  <si>
    <r>
      <rPr>
        <b/>
        <sz val="11"/>
        <color theme="1"/>
        <rFont val="Calibri"/>
        <family val="2"/>
        <charset val="238"/>
        <scheme val="minor"/>
      </rPr>
      <t>Tablica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i/>
        <sz val="11"/>
        <color theme="1"/>
        <rFont val="Calibri"/>
        <family val="2"/>
        <charset val="238"/>
        <scheme val="minor"/>
      </rPr>
      <t xml:space="preserve"> Table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16. I</t>
    </r>
  </si>
  <si>
    <r>
      <t>Cijepljenje protiv HPV-a djece rođene 2009. godine, s predominantno završenim osmim razredom u školskoj godini 2023./2024. – podaci do dana 31.8.2024.</t>
    </r>
    <r>
      <rPr>
        <sz val="10"/>
        <color theme="1"/>
        <rFont val="Calibri"/>
        <family val="2"/>
        <charset val="238"/>
        <scheme val="minor"/>
      </rPr>
      <t xml:space="preserve"> -</t>
    </r>
    <r>
      <rPr>
        <i/>
        <sz val="10"/>
        <color theme="1"/>
        <rFont val="Calibri"/>
        <family val="2"/>
        <charset val="238"/>
        <scheme val="minor"/>
      </rPr>
      <t xml:space="preserve"> Vaccination against HPV among children born in 2008 who predominantly completed the eighth grade in the 2023/2024 school year - data up to August 31,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</si>
</sst>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3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2">
    <xf numFmtId="0" fontId="0" fillId="0" borderId="0"/>
    <xf numFmtId="0" fontId="3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45" fillId="0" borderId="0"/>
    <xf numFmtId="0" fontId="45" fillId="0" borderId="0"/>
    <xf numFmtId="0" fontId="24" fillId="0" borderId="0"/>
    <xf numFmtId="0" fontId="3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7" fillId="0" borderId="0" xfId="0" applyNumberFormat="1" applyFont="1"/>
    <xf numFmtId="0" fontId="12" fillId="0" borderId="0" xfId="0" applyFont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indent="13"/>
    </xf>
    <xf numFmtId="0" fontId="6" fillId="0" borderId="0" xfId="0" applyFont="1" applyAlignment="1">
      <alignment horizontal="left" indent="13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3"/>
    </xf>
    <xf numFmtId="3" fontId="18" fillId="0" borderId="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0" fillId="0" borderId="0" xfId="0" applyFont="1"/>
    <xf numFmtId="0" fontId="17" fillId="0" borderId="0" xfId="0" applyFont="1"/>
    <xf numFmtId="0" fontId="20" fillId="0" borderId="5" xfId="0" applyFont="1" applyBorder="1"/>
    <xf numFmtId="0" fontId="22" fillId="0" borderId="0" xfId="0" applyFont="1"/>
    <xf numFmtId="0" fontId="22" fillId="0" borderId="5" xfId="0" applyFont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3" fontId="5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3" fontId="25" fillId="2" borderId="1" xfId="0" applyNumberFormat="1" applyFont="1" applyFill="1" applyBorder="1"/>
    <xf numFmtId="3" fontId="10" fillId="0" borderId="1" xfId="0" applyNumberFormat="1" applyFont="1" applyBorder="1"/>
    <xf numFmtId="0" fontId="13" fillId="0" borderId="1" xfId="0" applyFont="1" applyBorder="1"/>
    <xf numFmtId="3" fontId="16" fillId="0" borderId="1" xfId="0" applyNumberFormat="1" applyFont="1" applyBorder="1"/>
    <xf numFmtId="3" fontId="2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35" fillId="0" borderId="1" xfId="0" applyFont="1" applyBorder="1" applyAlignment="1">
      <alignment horizontal="center" vertical="center" wrapText="1" readingOrder="1"/>
    </xf>
    <xf numFmtId="164" fontId="35" fillId="0" borderId="1" xfId="0" applyNumberFormat="1" applyFont="1" applyBorder="1" applyAlignment="1">
      <alignment horizontal="center" vertical="center" wrapText="1" readingOrder="1"/>
    </xf>
    <xf numFmtId="3" fontId="35" fillId="0" borderId="1" xfId="0" applyNumberFormat="1" applyFont="1" applyBorder="1" applyAlignment="1">
      <alignment horizontal="center" vertical="center" wrapText="1" readingOrder="1"/>
    </xf>
    <xf numFmtId="0" fontId="36" fillId="0" borderId="0" xfId="0" applyFont="1" applyAlignment="1">
      <alignment vertical="center" readingOrder="1"/>
    </xf>
    <xf numFmtId="0" fontId="39" fillId="0" borderId="6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3" fontId="42" fillId="0" borderId="9" xfId="0" applyNumberFormat="1" applyFont="1" applyBorder="1" applyAlignment="1">
      <alignment horizontal="center" vertical="center" wrapText="1"/>
    </xf>
    <xf numFmtId="3" fontId="43" fillId="0" borderId="9" xfId="0" applyNumberFormat="1" applyFont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2" fillId="0" borderId="0" xfId="0" applyNumberFormat="1" applyFont="1"/>
    <xf numFmtId="3" fontId="27" fillId="0" borderId="0" xfId="0" applyNumberFormat="1" applyFont="1"/>
    <xf numFmtId="3" fontId="28" fillId="0" borderId="0" xfId="0" applyNumberFormat="1" applyFont="1"/>
    <xf numFmtId="165" fontId="18" fillId="0" borderId="5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11" fillId="0" borderId="0" xfId="0" applyFont="1"/>
    <xf numFmtId="3" fontId="7" fillId="0" borderId="1" xfId="0" applyNumberFormat="1" applyFont="1" applyBorder="1"/>
    <xf numFmtId="3" fontId="6" fillId="0" borderId="1" xfId="0" applyNumberFormat="1" applyFont="1" applyBorder="1"/>
    <xf numFmtId="3" fontId="0" fillId="0" borderId="0" xfId="0" applyNumberFormat="1"/>
    <xf numFmtId="10" fontId="0" fillId="0" borderId="0" xfId="0" applyNumberFormat="1"/>
    <xf numFmtId="3" fontId="4" fillId="0" borderId="0" xfId="0" applyNumberFormat="1" applyFont="1"/>
    <xf numFmtId="3" fontId="29" fillId="0" borderId="0" xfId="0" applyNumberFormat="1" applyFont="1" applyAlignment="1">
      <alignment horizontal="right" vertical="top" wrapText="1"/>
    </xf>
    <xf numFmtId="3" fontId="30" fillId="0" borderId="0" xfId="0" applyNumberFormat="1" applyFont="1" applyAlignment="1">
      <alignment horizontal="right" vertical="top"/>
    </xf>
    <xf numFmtId="3" fontId="30" fillId="0" borderId="0" xfId="0" applyNumberFormat="1" applyFo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2">
    <cellStyle name="Normal" xfId="0" builtinId="0"/>
    <cellStyle name="Normal 2" xfId="1" xr:uid="{00000000-0005-0000-0000-000001000000}"/>
    <cellStyle name="Normal 2 2" xfId="11" xr:uid="{6094314D-7B16-4013-9B84-5EBE98BEAB68}"/>
    <cellStyle name="Normal 2 3" xfId="8" xr:uid="{CD2C6A7E-18E9-438E-83EC-703049729F69}"/>
    <cellStyle name="Normal 3" xfId="2" xr:uid="{DB88E0B2-8612-4E32-B7DF-BBC461DA6DEA}"/>
    <cellStyle name="Normalno 2" xfId="3" xr:uid="{611CD714-43D8-4A1C-B1F3-5BDCBAE41AF2}"/>
    <cellStyle name="Normalno 2 2" xfId="7" xr:uid="{2A2BAE33-E70E-43D8-A72E-2B116EECE36E}"/>
    <cellStyle name="Normalno 2 3" xfId="9" xr:uid="{123FBEB4-30EB-44A7-AEC7-0200F240132D}"/>
    <cellStyle name="Normalno 3" xfId="4" xr:uid="{AA6ADA13-AA8A-467A-8A7F-8002087598B9}"/>
    <cellStyle name="Normalno 3 2" xfId="10" xr:uid="{4934BBF4-F3EC-4051-ABBC-23AE107B081C}"/>
    <cellStyle name="Normalno 4" xfId="5" xr:uid="{728C62EA-CDB6-4FDF-8055-E5EEF3224E24}"/>
    <cellStyle name="Normalno 5" xfId="6" xr:uid="{55F78AFE-5467-415C-96E2-B7080D4B39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zoomScaleNormal="100" workbookViewId="0"/>
  </sheetViews>
  <sheetFormatPr defaultColWidth="9.140625" defaultRowHeight="12.75" x14ac:dyDescent="0.2"/>
  <cols>
    <col min="1" max="1" width="18.42578125" style="5" bestFit="1" customWidth="1"/>
    <col min="2" max="2" width="6.140625" style="5" customWidth="1"/>
    <col min="3" max="16384" width="9.140625" style="5"/>
  </cols>
  <sheetData>
    <row r="1" spans="1:19" x14ac:dyDescent="0.2">
      <c r="A1" s="6" t="s">
        <v>83</v>
      </c>
      <c r="B1" s="6" t="s">
        <v>318</v>
      </c>
    </row>
    <row r="2" spans="1:19" x14ac:dyDescent="0.2">
      <c r="A2" s="14"/>
    </row>
    <row r="3" spans="1:19" ht="15" customHeight="1" x14ac:dyDescent="0.2">
      <c r="A3" s="89" t="s">
        <v>126</v>
      </c>
      <c r="C3" s="88" t="s">
        <v>84</v>
      </c>
      <c r="D3" s="88"/>
      <c r="E3" s="88"/>
      <c r="F3" s="88"/>
      <c r="G3" s="88"/>
      <c r="H3" s="88"/>
      <c r="I3" s="88"/>
      <c r="J3" s="88"/>
      <c r="K3" s="88"/>
      <c r="L3" s="88" t="s">
        <v>85</v>
      </c>
      <c r="M3" s="88"/>
      <c r="N3" s="88"/>
      <c r="O3" s="88"/>
      <c r="P3" s="88"/>
      <c r="Q3" s="89" t="s">
        <v>129</v>
      </c>
    </row>
    <row r="4" spans="1:19" ht="38.25" x14ac:dyDescent="0.2">
      <c r="A4" s="89"/>
      <c r="B4" s="25" t="s">
        <v>127</v>
      </c>
      <c r="C4" s="21" t="s">
        <v>22</v>
      </c>
      <c r="D4" s="21" t="s">
        <v>23</v>
      </c>
      <c r="E4" s="21" t="s">
        <v>24</v>
      </c>
      <c r="F4" s="21" t="s">
        <v>25</v>
      </c>
      <c r="G4" s="21" t="s">
        <v>26</v>
      </c>
      <c r="H4" s="21" t="s">
        <v>27</v>
      </c>
      <c r="I4" s="21" t="s">
        <v>28</v>
      </c>
      <c r="J4" s="21" t="s">
        <v>29</v>
      </c>
      <c r="K4" s="25" t="s">
        <v>128</v>
      </c>
      <c r="L4" s="21" t="s">
        <v>31</v>
      </c>
      <c r="M4" s="21" t="s">
        <v>23</v>
      </c>
      <c r="N4" s="21" t="s">
        <v>24</v>
      </c>
      <c r="O4" s="21" t="s">
        <v>32</v>
      </c>
      <c r="P4" s="25" t="s">
        <v>128</v>
      </c>
      <c r="Q4" s="89"/>
    </row>
    <row r="5" spans="1:19" x14ac:dyDescent="0.2">
      <c r="A5" s="6" t="s">
        <v>86</v>
      </c>
      <c r="B5" s="6"/>
      <c r="C5" s="54">
        <v>36053</v>
      </c>
      <c r="D5" s="54">
        <v>35552</v>
      </c>
      <c r="E5" s="54">
        <v>36329</v>
      </c>
      <c r="F5" s="54">
        <v>37022</v>
      </c>
      <c r="G5" s="54">
        <v>38544</v>
      </c>
      <c r="H5" s="54">
        <v>38145</v>
      </c>
      <c r="I5" s="54">
        <v>39322</v>
      </c>
      <c r="J5" s="54">
        <v>40743</v>
      </c>
      <c r="K5" s="54">
        <v>302282</v>
      </c>
      <c r="L5" s="54">
        <v>39408</v>
      </c>
      <c r="M5" s="54">
        <v>37488</v>
      </c>
      <c r="N5" s="54">
        <v>35993</v>
      </c>
      <c r="O5" s="54">
        <v>29062</v>
      </c>
      <c r="P5" s="54">
        <v>141951</v>
      </c>
      <c r="Q5" s="54">
        <v>444233</v>
      </c>
      <c r="S5" s="7"/>
    </row>
    <row r="6" spans="1:19" x14ac:dyDescent="0.2">
      <c r="A6" s="5" t="s">
        <v>0</v>
      </c>
      <c r="C6" s="71">
        <v>7630</v>
      </c>
      <c r="D6" s="71">
        <v>7420</v>
      </c>
      <c r="E6" s="71">
        <v>7651</v>
      </c>
      <c r="F6" s="71">
        <v>7828</v>
      </c>
      <c r="G6" s="71">
        <v>7940</v>
      </c>
      <c r="H6" s="71">
        <v>7782</v>
      </c>
      <c r="I6" s="71">
        <v>7966</v>
      </c>
      <c r="J6" s="71">
        <v>8208</v>
      </c>
      <c r="K6" s="72">
        <v>62997</v>
      </c>
      <c r="L6" s="71">
        <v>8777</v>
      </c>
      <c r="M6" s="71">
        <v>8312</v>
      </c>
      <c r="N6" s="71">
        <v>7969</v>
      </c>
      <c r="O6" s="71">
        <v>6962</v>
      </c>
      <c r="P6" s="54">
        <v>32020</v>
      </c>
      <c r="Q6" s="11">
        <v>95017</v>
      </c>
    </row>
    <row r="7" spans="1:19" x14ac:dyDescent="0.2">
      <c r="A7" s="5" t="s">
        <v>1</v>
      </c>
      <c r="C7" s="71">
        <v>2945</v>
      </c>
      <c r="D7" s="71">
        <v>2979</v>
      </c>
      <c r="E7" s="71">
        <v>2914</v>
      </c>
      <c r="F7" s="71">
        <v>3085</v>
      </c>
      <c r="G7" s="71">
        <v>3107</v>
      </c>
      <c r="H7" s="71">
        <v>3183</v>
      </c>
      <c r="I7" s="71">
        <v>3328</v>
      </c>
      <c r="J7" s="71">
        <v>3279</v>
      </c>
      <c r="K7" s="72">
        <v>24820</v>
      </c>
      <c r="L7" s="71">
        <v>1795</v>
      </c>
      <c r="M7" s="71">
        <v>1636</v>
      </c>
      <c r="N7" s="71">
        <v>1653</v>
      </c>
      <c r="O7" s="71">
        <v>1131</v>
      </c>
      <c r="P7" s="54">
        <v>6215</v>
      </c>
      <c r="Q7" s="11">
        <v>31035</v>
      </c>
    </row>
    <row r="8" spans="1:19" x14ac:dyDescent="0.2">
      <c r="A8" s="5" t="s">
        <v>2</v>
      </c>
      <c r="C8" s="71">
        <v>1033</v>
      </c>
      <c r="D8" s="71">
        <v>1022</v>
      </c>
      <c r="E8" s="71">
        <v>1094</v>
      </c>
      <c r="F8" s="71">
        <v>1107</v>
      </c>
      <c r="G8" s="71">
        <v>1176</v>
      </c>
      <c r="H8" s="71">
        <v>1086</v>
      </c>
      <c r="I8" s="71">
        <v>1252</v>
      </c>
      <c r="J8" s="71">
        <v>1208</v>
      </c>
      <c r="K8" s="72">
        <v>8978</v>
      </c>
      <c r="L8" s="71">
        <v>1220</v>
      </c>
      <c r="M8" s="71">
        <v>1152</v>
      </c>
      <c r="N8" s="71">
        <v>1032</v>
      </c>
      <c r="O8" s="71">
        <v>818</v>
      </c>
      <c r="P8" s="54">
        <v>4222</v>
      </c>
      <c r="Q8" s="11">
        <v>13200</v>
      </c>
    </row>
    <row r="9" spans="1:19" x14ac:dyDescent="0.2">
      <c r="A9" s="5" t="s">
        <v>3</v>
      </c>
      <c r="C9" s="71">
        <v>1154</v>
      </c>
      <c r="D9" s="71">
        <v>1189</v>
      </c>
      <c r="E9" s="71">
        <v>1135</v>
      </c>
      <c r="F9" s="71">
        <v>1231</v>
      </c>
      <c r="G9" s="71">
        <v>1260</v>
      </c>
      <c r="H9" s="71">
        <v>1280</v>
      </c>
      <c r="I9" s="71">
        <v>1392</v>
      </c>
      <c r="J9" s="71">
        <v>1310</v>
      </c>
      <c r="K9" s="72">
        <v>9951</v>
      </c>
      <c r="L9" s="71">
        <v>1220</v>
      </c>
      <c r="M9" s="71">
        <v>1095</v>
      </c>
      <c r="N9" s="71">
        <v>1112</v>
      </c>
      <c r="O9" s="71">
        <v>812</v>
      </c>
      <c r="P9" s="54">
        <v>4239</v>
      </c>
      <c r="Q9" s="11">
        <v>14190</v>
      </c>
    </row>
    <row r="10" spans="1:19" x14ac:dyDescent="0.2">
      <c r="A10" s="5" t="s">
        <v>4</v>
      </c>
      <c r="C10" s="71">
        <v>940</v>
      </c>
      <c r="D10" s="71">
        <v>893</v>
      </c>
      <c r="E10" s="71">
        <v>914</v>
      </c>
      <c r="F10" s="71">
        <v>977</v>
      </c>
      <c r="G10" s="71">
        <v>996</v>
      </c>
      <c r="H10" s="71">
        <v>956</v>
      </c>
      <c r="I10" s="71">
        <v>1024</v>
      </c>
      <c r="J10" s="71">
        <v>1000</v>
      </c>
      <c r="K10" s="72">
        <v>7700</v>
      </c>
      <c r="L10" s="71">
        <v>1096</v>
      </c>
      <c r="M10" s="71">
        <v>1022</v>
      </c>
      <c r="N10" s="71">
        <v>1005</v>
      </c>
      <c r="O10" s="71">
        <v>688</v>
      </c>
      <c r="P10" s="54">
        <v>3811</v>
      </c>
      <c r="Q10" s="11">
        <v>11511</v>
      </c>
    </row>
    <row r="11" spans="1:19" x14ac:dyDescent="0.2">
      <c r="A11" s="5" t="s">
        <v>5</v>
      </c>
      <c r="C11" s="71">
        <v>1389</v>
      </c>
      <c r="D11" s="71">
        <v>1429</v>
      </c>
      <c r="E11" s="71">
        <v>1471</v>
      </c>
      <c r="F11" s="71">
        <v>1394</v>
      </c>
      <c r="G11" s="71">
        <v>1610</v>
      </c>
      <c r="H11" s="71">
        <v>1534</v>
      </c>
      <c r="I11" s="71">
        <v>1631</v>
      </c>
      <c r="J11" s="71">
        <v>1751</v>
      </c>
      <c r="K11" s="72">
        <v>12209</v>
      </c>
      <c r="L11" s="71">
        <v>1809</v>
      </c>
      <c r="M11" s="71">
        <v>1738</v>
      </c>
      <c r="N11" s="71">
        <v>1722</v>
      </c>
      <c r="O11" s="71">
        <v>1324</v>
      </c>
      <c r="P11" s="54">
        <v>6593</v>
      </c>
      <c r="Q11" s="11">
        <v>18802</v>
      </c>
    </row>
    <row r="12" spans="1:19" x14ac:dyDescent="0.2">
      <c r="A12" s="5" t="s">
        <v>6</v>
      </c>
      <c r="C12" s="71">
        <v>918</v>
      </c>
      <c r="D12" s="71">
        <v>953</v>
      </c>
      <c r="E12" s="71">
        <v>990</v>
      </c>
      <c r="F12" s="71">
        <v>963</v>
      </c>
      <c r="G12" s="71">
        <v>997</v>
      </c>
      <c r="H12" s="71">
        <v>988</v>
      </c>
      <c r="I12" s="71">
        <v>1078</v>
      </c>
      <c r="J12" s="71">
        <v>1054</v>
      </c>
      <c r="K12" s="72">
        <v>7941</v>
      </c>
      <c r="L12" s="71">
        <v>1042</v>
      </c>
      <c r="M12" s="71">
        <v>968</v>
      </c>
      <c r="N12" s="71">
        <v>919</v>
      </c>
      <c r="O12" s="71">
        <v>689</v>
      </c>
      <c r="P12" s="54">
        <v>3618</v>
      </c>
      <c r="Q12" s="11">
        <v>11559</v>
      </c>
    </row>
    <row r="13" spans="1:19" x14ac:dyDescent="0.2">
      <c r="A13" s="5" t="s">
        <v>7</v>
      </c>
      <c r="C13" s="71">
        <v>921</v>
      </c>
      <c r="D13" s="71">
        <v>900</v>
      </c>
      <c r="E13" s="71">
        <v>907</v>
      </c>
      <c r="F13" s="71">
        <v>938</v>
      </c>
      <c r="G13" s="71">
        <v>968</v>
      </c>
      <c r="H13" s="71">
        <v>992</v>
      </c>
      <c r="I13" s="71">
        <v>966</v>
      </c>
      <c r="J13" s="71">
        <v>1008</v>
      </c>
      <c r="K13" s="72">
        <v>7600</v>
      </c>
      <c r="L13" s="71">
        <v>1206</v>
      </c>
      <c r="M13" s="71">
        <v>1153</v>
      </c>
      <c r="N13" s="71">
        <v>1045</v>
      </c>
      <c r="O13" s="71">
        <v>794</v>
      </c>
      <c r="P13" s="54">
        <v>4198</v>
      </c>
      <c r="Q13" s="11">
        <v>11798</v>
      </c>
    </row>
    <row r="14" spans="1:19" x14ac:dyDescent="0.2">
      <c r="A14" s="5" t="s">
        <v>8</v>
      </c>
      <c r="C14" s="71">
        <v>2189</v>
      </c>
      <c r="D14" s="71">
        <v>2326</v>
      </c>
      <c r="E14" s="71">
        <v>2246</v>
      </c>
      <c r="F14" s="71">
        <v>2412</v>
      </c>
      <c r="G14" s="71">
        <v>2510</v>
      </c>
      <c r="H14" s="71">
        <v>2503</v>
      </c>
      <c r="I14" s="71">
        <v>2541</v>
      </c>
      <c r="J14" s="71">
        <v>2721</v>
      </c>
      <c r="K14" s="72">
        <v>19448</v>
      </c>
      <c r="L14" s="71">
        <v>2689</v>
      </c>
      <c r="M14" s="71">
        <v>2547</v>
      </c>
      <c r="N14" s="71">
        <v>2290</v>
      </c>
      <c r="O14" s="71">
        <v>2075</v>
      </c>
      <c r="P14" s="54">
        <v>9601</v>
      </c>
      <c r="Q14" s="11">
        <v>29049</v>
      </c>
    </row>
    <row r="15" spans="1:19" x14ac:dyDescent="0.2">
      <c r="A15" s="5" t="s">
        <v>9</v>
      </c>
      <c r="C15" s="73">
        <v>386</v>
      </c>
      <c r="D15" s="73">
        <v>355</v>
      </c>
      <c r="E15" s="73">
        <v>373</v>
      </c>
      <c r="F15" s="73">
        <v>376</v>
      </c>
      <c r="G15" s="73">
        <v>378</v>
      </c>
      <c r="H15" s="73">
        <v>350</v>
      </c>
      <c r="I15" s="73">
        <v>395</v>
      </c>
      <c r="J15" s="73">
        <v>390</v>
      </c>
      <c r="K15" s="74">
        <v>3003</v>
      </c>
      <c r="L15" s="73">
        <v>305</v>
      </c>
      <c r="M15" s="73">
        <v>282</v>
      </c>
      <c r="N15" s="73">
        <v>260</v>
      </c>
      <c r="O15" s="73">
        <v>255</v>
      </c>
      <c r="P15" s="54">
        <v>1102</v>
      </c>
      <c r="Q15" s="11">
        <v>4105</v>
      </c>
    </row>
    <row r="16" spans="1:19" x14ac:dyDescent="0.2">
      <c r="A16" s="5" t="s">
        <v>10</v>
      </c>
      <c r="C16" s="71">
        <v>636</v>
      </c>
      <c r="D16" s="71">
        <v>583</v>
      </c>
      <c r="E16" s="71">
        <v>611</v>
      </c>
      <c r="F16" s="71">
        <v>668</v>
      </c>
      <c r="G16" s="71">
        <v>720</v>
      </c>
      <c r="H16" s="71">
        <v>689</v>
      </c>
      <c r="I16" s="71">
        <v>748</v>
      </c>
      <c r="J16" s="71">
        <v>774</v>
      </c>
      <c r="K16" s="72">
        <v>5429</v>
      </c>
      <c r="L16" s="71">
        <v>690</v>
      </c>
      <c r="M16" s="71">
        <v>691</v>
      </c>
      <c r="N16" s="71">
        <v>648</v>
      </c>
      <c r="O16" s="71">
        <v>454</v>
      </c>
      <c r="P16" s="54">
        <v>2483</v>
      </c>
      <c r="Q16" s="11">
        <v>7912</v>
      </c>
    </row>
    <row r="17" spans="1:17" x14ac:dyDescent="0.2">
      <c r="A17" s="5" t="s">
        <v>11</v>
      </c>
      <c r="C17" s="71">
        <v>624</v>
      </c>
      <c r="D17" s="71">
        <v>603</v>
      </c>
      <c r="E17" s="71">
        <v>598</v>
      </c>
      <c r="F17" s="71">
        <v>592</v>
      </c>
      <c r="G17" s="71">
        <v>650</v>
      </c>
      <c r="H17" s="71">
        <v>615</v>
      </c>
      <c r="I17" s="71">
        <v>619</v>
      </c>
      <c r="J17" s="71">
        <v>715</v>
      </c>
      <c r="K17" s="72">
        <v>5016</v>
      </c>
      <c r="L17" s="71">
        <v>682</v>
      </c>
      <c r="M17" s="71">
        <v>653</v>
      </c>
      <c r="N17" s="71">
        <v>604</v>
      </c>
      <c r="O17" s="71">
        <v>507</v>
      </c>
      <c r="P17" s="54">
        <v>2446</v>
      </c>
      <c r="Q17" s="11">
        <v>7462</v>
      </c>
    </row>
    <row r="18" spans="1:17" x14ac:dyDescent="0.2">
      <c r="A18" s="5" t="s">
        <v>12</v>
      </c>
      <c r="C18" s="71">
        <v>1193</v>
      </c>
      <c r="D18" s="71">
        <v>1096</v>
      </c>
      <c r="E18" s="71">
        <v>1188</v>
      </c>
      <c r="F18" s="71">
        <v>1218</v>
      </c>
      <c r="G18" s="71">
        <v>1307</v>
      </c>
      <c r="H18" s="71">
        <v>1287</v>
      </c>
      <c r="I18" s="71">
        <v>1207</v>
      </c>
      <c r="J18" s="71">
        <v>1487</v>
      </c>
      <c r="K18" s="72">
        <v>9983</v>
      </c>
      <c r="L18" s="71">
        <v>1365</v>
      </c>
      <c r="M18" s="71">
        <v>1292</v>
      </c>
      <c r="N18" s="71">
        <v>1174</v>
      </c>
      <c r="O18" s="71">
        <v>807</v>
      </c>
      <c r="P18" s="54">
        <v>4638</v>
      </c>
      <c r="Q18" s="11">
        <v>14621</v>
      </c>
    </row>
    <row r="19" spans="1:17" x14ac:dyDescent="0.2">
      <c r="A19" s="5" t="s">
        <v>13</v>
      </c>
      <c r="C19" s="71">
        <v>1655</v>
      </c>
      <c r="D19" s="71">
        <v>1596</v>
      </c>
      <c r="E19" s="71">
        <v>1614</v>
      </c>
      <c r="F19" s="71">
        <v>1598</v>
      </c>
      <c r="G19" s="71">
        <v>1662</v>
      </c>
      <c r="H19" s="71">
        <v>1720</v>
      </c>
      <c r="I19" s="71">
        <v>1704</v>
      </c>
      <c r="J19" s="71">
        <v>1713</v>
      </c>
      <c r="K19" s="72">
        <v>13262</v>
      </c>
      <c r="L19" s="71">
        <v>1817</v>
      </c>
      <c r="M19" s="71">
        <v>1764</v>
      </c>
      <c r="N19" s="71">
        <v>1679</v>
      </c>
      <c r="O19" s="71">
        <v>1320</v>
      </c>
      <c r="P19" s="54">
        <v>6580</v>
      </c>
      <c r="Q19" s="11">
        <v>19842</v>
      </c>
    </row>
    <row r="20" spans="1:17" x14ac:dyDescent="0.2">
      <c r="A20" s="5" t="s">
        <v>14</v>
      </c>
      <c r="C20" s="71">
        <v>2180</v>
      </c>
      <c r="D20" s="71">
        <v>2305</v>
      </c>
      <c r="E20" s="71">
        <v>2284</v>
      </c>
      <c r="F20" s="71">
        <v>2293</v>
      </c>
      <c r="G20" s="71">
        <v>2446</v>
      </c>
      <c r="H20" s="71">
        <v>2485</v>
      </c>
      <c r="I20" s="71">
        <v>2312</v>
      </c>
      <c r="J20" s="71">
        <v>2610</v>
      </c>
      <c r="K20" s="72">
        <v>18915</v>
      </c>
      <c r="L20" s="71">
        <v>2631</v>
      </c>
      <c r="M20" s="71">
        <v>2522</v>
      </c>
      <c r="N20" s="71">
        <v>2495</v>
      </c>
      <c r="O20" s="71">
        <v>2078</v>
      </c>
      <c r="P20" s="54">
        <v>9726</v>
      </c>
      <c r="Q20" s="11">
        <v>28641</v>
      </c>
    </row>
    <row r="21" spans="1:17" x14ac:dyDescent="0.2">
      <c r="A21" s="5" t="s">
        <v>15</v>
      </c>
      <c r="C21" s="71">
        <v>818</v>
      </c>
      <c r="D21" s="71">
        <v>845</v>
      </c>
      <c r="E21" s="71">
        <v>879</v>
      </c>
      <c r="F21" s="71">
        <v>870</v>
      </c>
      <c r="G21" s="71">
        <v>872</v>
      </c>
      <c r="H21" s="71">
        <v>890</v>
      </c>
      <c r="I21" s="71">
        <v>928</v>
      </c>
      <c r="J21" s="71">
        <v>954</v>
      </c>
      <c r="K21" s="72">
        <v>7056</v>
      </c>
      <c r="L21" s="71">
        <v>965</v>
      </c>
      <c r="M21" s="71">
        <v>893</v>
      </c>
      <c r="N21" s="71">
        <v>803</v>
      </c>
      <c r="O21" s="71">
        <v>803</v>
      </c>
      <c r="P21" s="54">
        <v>3464</v>
      </c>
      <c r="Q21" s="11">
        <v>10520</v>
      </c>
    </row>
    <row r="22" spans="1:17" x14ac:dyDescent="0.2">
      <c r="A22" s="5" t="s">
        <v>16</v>
      </c>
      <c r="C22" s="71">
        <v>1274</v>
      </c>
      <c r="D22" s="71">
        <v>1311</v>
      </c>
      <c r="E22" s="71">
        <v>1318</v>
      </c>
      <c r="F22" s="71">
        <v>1391</v>
      </c>
      <c r="G22" s="71">
        <v>1354</v>
      </c>
      <c r="H22" s="71">
        <v>1317</v>
      </c>
      <c r="I22" s="71">
        <v>1401</v>
      </c>
      <c r="J22" s="71">
        <v>1462</v>
      </c>
      <c r="K22" s="72">
        <v>10828</v>
      </c>
      <c r="L22" s="71">
        <v>1265</v>
      </c>
      <c r="M22" s="71">
        <v>1286</v>
      </c>
      <c r="N22" s="71">
        <v>1364</v>
      </c>
      <c r="O22" s="71">
        <v>1056</v>
      </c>
      <c r="P22" s="54">
        <v>4971</v>
      </c>
      <c r="Q22" s="11">
        <v>15799</v>
      </c>
    </row>
    <row r="23" spans="1:17" x14ac:dyDescent="0.2">
      <c r="A23" s="5" t="s">
        <v>17</v>
      </c>
      <c r="C23" s="71">
        <v>4062</v>
      </c>
      <c r="D23" s="71">
        <v>3995</v>
      </c>
      <c r="E23" s="71">
        <v>4108</v>
      </c>
      <c r="F23" s="71">
        <v>4100</v>
      </c>
      <c r="G23" s="71">
        <v>4396</v>
      </c>
      <c r="H23" s="71">
        <v>4396</v>
      </c>
      <c r="I23" s="71">
        <v>4573</v>
      </c>
      <c r="J23" s="71">
        <v>4753</v>
      </c>
      <c r="K23" s="72">
        <v>34383</v>
      </c>
      <c r="L23" s="71">
        <v>4760</v>
      </c>
      <c r="M23" s="71">
        <v>4748</v>
      </c>
      <c r="N23" s="71">
        <v>4507</v>
      </c>
      <c r="O23" s="71">
        <v>3698</v>
      </c>
      <c r="P23" s="54">
        <v>17713</v>
      </c>
      <c r="Q23" s="11">
        <v>52096</v>
      </c>
    </row>
    <row r="24" spans="1:17" x14ac:dyDescent="0.2">
      <c r="A24" s="5" t="s">
        <v>18</v>
      </c>
      <c r="C24" s="71">
        <v>1746</v>
      </c>
      <c r="D24" s="71">
        <v>1500</v>
      </c>
      <c r="E24" s="71">
        <v>1725</v>
      </c>
      <c r="F24" s="71">
        <v>1705</v>
      </c>
      <c r="G24" s="71">
        <v>1769</v>
      </c>
      <c r="H24" s="71">
        <v>1839</v>
      </c>
      <c r="I24" s="71">
        <v>1795</v>
      </c>
      <c r="J24" s="71">
        <v>1910</v>
      </c>
      <c r="K24" s="72">
        <v>13989</v>
      </c>
      <c r="L24" s="71">
        <v>1647</v>
      </c>
      <c r="M24" s="71">
        <v>1552</v>
      </c>
      <c r="N24" s="71">
        <v>1673</v>
      </c>
      <c r="O24" s="71">
        <v>1197</v>
      </c>
      <c r="P24" s="54">
        <v>6069</v>
      </c>
      <c r="Q24" s="11">
        <v>20058</v>
      </c>
    </row>
    <row r="25" spans="1:17" x14ac:dyDescent="0.2">
      <c r="A25" s="5" t="s">
        <v>19</v>
      </c>
      <c r="C25" s="71">
        <v>1155</v>
      </c>
      <c r="D25" s="71">
        <v>1128</v>
      </c>
      <c r="E25" s="71">
        <v>1161</v>
      </c>
      <c r="F25" s="71">
        <v>1172</v>
      </c>
      <c r="G25" s="71">
        <v>1231</v>
      </c>
      <c r="H25" s="71">
        <v>1140</v>
      </c>
      <c r="I25" s="71">
        <v>1260</v>
      </c>
      <c r="J25" s="71">
        <v>1269</v>
      </c>
      <c r="K25" s="72">
        <v>9516</v>
      </c>
      <c r="L25" s="71">
        <v>1304</v>
      </c>
      <c r="M25" s="71">
        <v>1190</v>
      </c>
      <c r="N25" s="71">
        <v>1125</v>
      </c>
      <c r="O25" s="71">
        <v>932</v>
      </c>
      <c r="P25" s="54">
        <v>4551</v>
      </c>
      <c r="Q25" s="11">
        <v>14067</v>
      </c>
    </row>
    <row r="26" spans="1:17" x14ac:dyDescent="0.2">
      <c r="A26" s="5" t="s">
        <v>20</v>
      </c>
      <c r="C26" s="71">
        <v>1205</v>
      </c>
      <c r="D26" s="71">
        <v>1124</v>
      </c>
      <c r="E26" s="71">
        <v>1148</v>
      </c>
      <c r="F26" s="71">
        <v>1104</v>
      </c>
      <c r="G26" s="71">
        <v>1195</v>
      </c>
      <c r="H26" s="71">
        <v>1113</v>
      </c>
      <c r="I26" s="71">
        <v>1202</v>
      </c>
      <c r="J26" s="71">
        <v>1167</v>
      </c>
      <c r="K26" s="72">
        <v>9258</v>
      </c>
      <c r="L26" s="71">
        <v>1123</v>
      </c>
      <c r="M26" s="71">
        <v>992</v>
      </c>
      <c r="N26" s="71">
        <v>914</v>
      </c>
      <c r="O26" s="71">
        <v>662</v>
      </c>
      <c r="P26" s="54">
        <v>3691</v>
      </c>
      <c r="Q26" s="11">
        <v>12949</v>
      </c>
    </row>
    <row r="29" spans="1:17" x14ac:dyDescent="0.2">
      <c r="A29" s="5" t="s">
        <v>87</v>
      </c>
    </row>
    <row r="31" spans="1:17" x14ac:dyDescent="0.2">
      <c r="K31" s="7"/>
      <c r="L31" s="7"/>
    </row>
    <row r="39" spans="4:4" x14ac:dyDescent="0.2">
      <c r="D39" s="7"/>
    </row>
  </sheetData>
  <mergeCells count="4">
    <mergeCell ref="C3:K3"/>
    <mergeCell ref="L3:P3"/>
    <mergeCell ref="Q3:Q4"/>
    <mergeCell ref="A3:A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/>
  </sheetViews>
  <sheetFormatPr defaultColWidth="9.140625" defaultRowHeight="15" x14ac:dyDescent="0.25"/>
  <cols>
    <col min="1" max="1" width="21.42578125" style="4" customWidth="1"/>
    <col min="2" max="7" width="20.7109375" style="4" customWidth="1"/>
    <col min="8" max="16384" width="9.140625" style="4"/>
  </cols>
  <sheetData>
    <row r="1" spans="1:8" x14ac:dyDescent="0.25">
      <c r="A1" s="6" t="s">
        <v>112</v>
      </c>
      <c r="B1" s="6" t="s">
        <v>310</v>
      </c>
      <c r="C1" s="5"/>
      <c r="D1" s="5"/>
      <c r="E1" s="5"/>
      <c r="F1" s="5"/>
      <c r="G1" s="5"/>
      <c r="H1" s="5"/>
    </row>
    <row r="2" spans="1:8" x14ac:dyDescent="0.25">
      <c r="A2" s="8"/>
      <c r="B2" s="5"/>
      <c r="C2" s="5"/>
      <c r="D2" s="5"/>
      <c r="E2" s="5"/>
      <c r="F2" s="5"/>
      <c r="G2" s="5"/>
      <c r="H2" s="5"/>
    </row>
    <row r="3" spans="1:8" x14ac:dyDescent="0.25">
      <c r="A3" s="17"/>
      <c r="B3" s="5"/>
      <c r="C3" s="5"/>
      <c r="D3" s="5"/>
      <c r="E3" s="5"/>
      <c r="F3" s="5"/>
      <c r="G3" s="5"/>
      <c r="H3" s="5"/>
    </row>
    <row r="4" spans="1:8" x14ac:dyDescent="0.25">
      <c r="A4" s="21" t="s">
        <v>21</v>
      </c>
      <c r="B4" s="21" t="s">
        <v>211</v>
      </c>
      <c r="C4" s="21" t="s">
        <v>212</v>
      </c>
      <c r="D4" s="21" t="s">
        <v>213</v>
      </c>
      <c r="E4" s="21" t="s">
        <v>214</v>
      </c>
      <c r="F4" s="21" t="s">
        <v>215</v>
      </c>
      <c r="G4" s="21" t="s">
        <v>216</v>
      </c>
      <c r="H4" s="5"/>
    </row>
    <row r="5" spans="1:8" x14ac:dyDescent="0.25">
      <c r="A5" s="22" t="s">
        <v>33</v>
      </c>
      <c r="B5" s="22" t="s">
        <v>205</v>
      </c>
      <c r="C5" s="22" t="s">
        <v>206</v>
      </c>
      <c r="D5" s="22" t="s">
        <v>207</v>
      </c>
      <c r="E5" s="22" t="s">
        <v>208</v>
      </c>
      <c r="F5" s="22" t="s">
        <v>209</v>
      </c>
      <c r="G5" s="22" t="s">
        <v>210</v>
      </c>
      <c r="H5" s="5"/>
    </row>
    <row r="6" spans="1:8" x14ac:dyDescent="0.25">
      <c r="A6" s="6" t="s">
        <v>86</v>
      </c>
      <c r="B6" s="11">
        <f>SUM(B7:B27)</f>
        <v>8498</v>
      </c>
      <c r="C6" s="11">
        <f>SUM(C7:C27)</f>
        <v>175</v>
      </c>
      <c r="D6" s="11">
        <f>SUM(D7:D27)</f>
        <v>985</v>
      </c>
      <c r="E6" s="11">
        <f>SUM(E7:E27)</f>
        <v>482</v>
      </c>
      <c r="F6" s="11">
        <f>SUM(F7:F27)</f>
        <v>645</v>
      </c>
      <c r="G6" s="11">
        <v>0</v>
      </c>
      <c r="H6" s="5"/>
    </row>
    <row r="7" spans="1:8" x14ac:dyDescent="0.25">
      <c r="A7" s="5" t="s">
        <v>113</v>
      </c>
      <c r="B7" s="7">
        <v>3832</v>
      </c>
      <c r="C7" s="7">
        <v>61</v>
      </c>
      <c r="D7" s="7">
        <v>929</v>
      </c>
      <c r="E7" s="7">
        <v>269</v>
      </c>
      <c r="F7" s="7">
        <v>469</v>
      </c>
      <c r="G7" s="7">
        <v>0</v>
      </c>
      <c r="H7" s="5"/>
    </row>
    <row r="8" spans="1:8" x14ac:dyDescent="0.25">
      <c r="A8" s="5" t="s">
        <v>1</v>
      </c>
      <c r="B8" s="7">
        <v>0</v>
      </c>
      <c r="C8" s="7">
        <v>0</v>
      </c>
      <c r="D8" s="7">
        <v>2</v>
      </c>
      <c r="E8" s="7">
        <v>0</v>
      </c>
      <c r="F8" s="7">
        <v>0</v>
      </c>
      <c r="G8" s="7">
        <v>0</v>
      </c>
      <c r="H8" s="5"/>
    </row>
    <row r="9" spans="1:8" x14ac:dyDescent="0.25">
      <c r="A9" s="5" t="s">
        <v>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1">
        <v>0</v>
      </c>
      <c r="H9" s="5"/>
    </row>
    <row r="10" spans="1:8" x14ac:dyDescent="0.25">
      <c r="A10" s="5" t="s">
        <v>3</v>
      </c>
      <c r="B10" s="7">
        <v>48</v>
      </c>
      <c r="C10" s="7">
        <v>1</v>
      </c>
      <c r="D10" s="7">
        <v>20</v>
      </c>
      <c r="E10" s="7">
        <v>0</v>
      </c>
      <c r="F10" s="7">
        <v>0</v>
      </c>
      <c r="G10" s="7">
        <v>0</v>
      </c>
      <c r="H10" s="5"/>
    </row>
    <row r="11" spans="1:8" x14ac:dyDescent="0.25">
      <c r="A11" s="5" t="s">
        <v>4</v>
      </c>
      <c r="B11" s="7">
        <v>104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5"/>
    </row>
    <row r="12" spans="1:8" x14ac:dyDescent="0.25">
      <c r="A12" s="5" t="s">
        <v>5</v>
      </c>
      <c r="B12" s="7">
        <v>0</v>
      </c>
      <c r="C12" s="7">
        <v>0</v>
      </c>
      <c r="D12" s="7">
        <v>0</v>
      </c>
      <c r="E12" s="7">
        <v>1</v>
      </c>
      <c r="F12" s="7">
        <v>10</v>
      </c>
      <c r="G12" s="11">
        <v>0</v>
      </c>
      <c r="H12" s="5"/>
    </row>
    <row r="13" spans="1:8" x14ac:dyDescent="0.25">
      <c r="A13" s="5" t="s">
        <v>6</v>
      </c>
      <c r="B13" s="7">
        <v>0</v>
      </c>
      <c r="C13" s="7">
        <v>1</v>
      </c>
      <c r="D13" s="7">
        <v>1</v>
      </c>
      <c r="E13" s="7">
        <v>0</v>
      </c>
      <c r="F13" s="7">
        <v>0</v>
      </c>
      <c r="G13" s="7">
        <v>0</v>
      </c>
      <c r="H13" s="5"/>
    </row>
    <row r="14" spans="1:8" x14ac:dyDescent="0.25">
      <c r="A14" s="5" t="s">
        <v>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5"/>
    </row>
    <row r="15" spans="1:8" x14ac:dyDescent="0.25">
      <c r="A15" s="5" t="s">
        <v>8</v>
      </c>
      <c r="B15" s="7">
        <v>1608</v>
      </c>
      <c r="C15" s="7">
        <v>34</v>
      </c>
      <c r="D15" s="7">
        <v>20</v>
      </c>
      <c r="E15" s="7">
        <v>45</v>
      </c>
      <c r="F15" s="7">
        <v>3</v>
      </c>
      <c r="G15" s="11">
        <v>0</v>
      </c>
      <c r="H15" s="5"/>
    </row>
    <row r="16" spans="1:8" x14ac:dyDescent="0.25">
      <c r="A16" s="5" t="s">
        <v>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5"/>
    </row>
    <row r="17" spans="1:8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5"/>
    </row>
    <row r="18" spans="1:8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1">
        <v>0</v>
      </c>
      <c r="H18" s="5"/>
    </row>
    <row r="19" spans="1:8" x14ac:dyDescent="0.25">
      <c r="A19" s="5" t="s">
        <v>12</v>
      </c>
      <c r="B19" s="7">
        <v>160</v>
      </c>
      <c r="C19" s="7">
        <v>2</v>
      </c>
      <c r="D19" s="7">
        <v>0</v>
      </c>
      <c r="E19" s="7">
        <v>0</v>
      </c>
      <c r="F19" s="7">
        <v>1</v>
      </c>
      <c r="G19" s="7">
        <v>0</v>
      </c>
      <c r="H19" s="5"/>
    </row>
    <row r="20" spans="1:8" x14ac:dyDescent="0.25">
      <c r="A20" s="5" t="s">
        <v>13</v>
      </c>
      <c r="B20" s="7">
        <v>276</v>
      </c>
      <c r="C20" s="7">
        <v>0</v>
      </c>
      <c r="D20" s="7">
        <v>2</v>
      </c>
      <c r="E20" s="7">
        <v>9</v>
      </c>
      <c r="F20" s="7">
        <v>0</v>
      </c>
      <c r="G20" s="7">
        <v>0</v>
      </c>
      <c r="H20" s="5"/>
    </row>
    <row r="21" spans="1:8" x14ac:dyDescent="0.25">
      <c r="A21" s="5" t="s">
        <v>14</v>
      </c>
      <c r="B21" s="7">
        <v>1518</v>
      </c>
      <c r="C21" s="7">
        <v>41</v>
      </c>
      <c r="D21" s="7">
        <v>3</v>
      </c>
      <c r="E21" s="7">
        <v>37</v>
      </c>
      <c r="F21" s="7">
        <v>127</v>
      </c>
      <c r="G21" s="11">
        <v>0</v>
      </c>
      <c r="H21" s="5"/>
    </row>
    <row r="22" spans="1:8" x14ac:dyDescent="0.25">
      <c r="A22" s="5" t="s">
        <v>15</v>
      </c>
      <c r="B22" s="7">
        <v>30</v>
      </c>
      <c r="C22" s="7">
        <v>0</v>
      </c>
      <c r="D22" s="7">
        <v>0</v>
      </c>
      <c r="E22" s="7">
        <v>4</v>
      </c>
      <c r="F22" s="7">
        <v>0</v>
      </c>
      <c r="G22" s="7">
        <v>0</v>
      </c>
      <c r="H22" s="5"/>
    </row>
    <row r="23" spans="1:8" x14ac:dyDescent="0.25">
      <c r="A23" s="5" t="s">
        <v>16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5"/>
    </row>
    <row r="24" spans="1:8" x14ac:dyDescent="0.25">
      <c r="A24" s="5" t="s">
        <v>17</v>
      </c>
      <c r="B24" s="7">
        <v>716</v>
      </c>
      <c r="C24" s="7">
        <v>32</v>
      </c>
      <c r="D24" s="7">
        <v>6</v>
      </c>
      <c r="E24" s="7">
        <v>111</v>
      </c>
      <c r="F24" s="7">
        <v>29</v>
      </c>
      <c r="G24" s="11">
        <v>0</v>
      </c>
      <c r="H24" s="5"/>
    </row>
    <row r="25" spans="1:8" x14ac:dyDescent="0.25">
      <c r="A25" s="5" t="s">
        <v>18</v>
      </c>
      <c r="B25" s="7">
        <v>0</v>
      </c>
      <c r="C25" s="7">
        <v>0</v>
      </c>
      <c r="D25" s="7">
        <v>1</v>
      </c>
      <c r="E25" s="7">
        <v>2</v>
      </c>
      <c r="F25" s="7">
        <v>4</v>
      </c>
      <c r="G25" s="7">
        <v>0</v>
      </c>
      <c r="H25" s="5"/>
    </row>
    <row r="26" spans="1:8" x14ac:dyDescent="0.25">
      <c r="A26" s="5" t="s">
        <v>19</v>
      </c>
      <c r="B26" s="7">
        <v>88</v>
      </c>
      <c r="C26" s="7">
        <v>1</v>
      </c>
      <c r="D26" s="7">
        <v>1</v>
      </c>
      <c r="E26" s="7">
        <v>1</v>
      </c>
      <c r="F26" s="7">
        <v>0</v>
      </c>
      <c r="G26" s="7">
        <v>0</v>
      </c>
      <c r="H26" s="5"/>
    </row>
    <row r="27" spans="1:8" x14ac:dyDescent="0.25">
      <c r="A27" s="5" t="s">
        <v>20</v>
      </c>
      <c r="B27" s="7">
        <v>118</v>
      </c>
      <c r="C27" s="7">
        <v>1</v>
      </c>
      <c r="D27" s="7">
        <v>0</v>
      </c>
      <c r="E27" s="7">
        <v>3</v>
      </c>
      <c r="F27" s="7">
        <v>1</v>
      </c>
      <c r="G27" s="11">
        <v>0</v>
      </c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workbookViewId="0"/>
  </sheetViews>
  <sheetFormatPr defaultColWidth="9.140625" defaultRowHeight="15" x14ac:dyDescent="0.25"/>
  <cols>
    <col min="1" max="1" width="21.5703125" style="4" customWidth="1"/>
    <col min="2" max="12" width="20.7109375" style="4" customWidth="1"/>
    <col min="13" max="16384" width="9.140625" style="4"/>
  </cols>
  <sheetData>
    <row r="1" spans="1:13" x14ac:dyDescent="0.25">
      <c r="A1" s="6" t="s">
        <v>114</v>
      </c>
      <c r="B1" s="6" t="s">
        <v>311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88" t="s">
        <v>115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5"/>
    </row>
    <row r="4" spans="1:13" ht="38.25" x14ac:dyDescent="0.25">
      <c r="A4" s="21" t="s">
        <v>21</v>
      </c>
      <c r="B4" s="25" t="s">
        <v>170</v>
      </c>
      <c r="C4" s="25" t="s">
        <v>171</v>
      </c>
      <c r="D4" s="25" t="s">
        <v>173</v>
      </c>
      <c r="E4" s="25" t="s">
        <v>174</v>
      </c>
      <c r="F4" s="25" t="s">
        <v>175</v>
      </c>
      <c r="G4" s="25" t="s">
        <v>185</v>
      </c>
      <c r="H4" s="25" t="s">
        <v>220</v>
      </c>
      <c r="I4" s="25" t="s">
        <v>43</v>
      </c>
      <c r="J4" s="25" t="s">
        <v>223</v>
      </c>
      <c r="K4" s="25" t="s">
        <v>222</v>
      </c>
      <c r="L4" s="25" t="s">
        <v>30</v>
      </c>
      <c r="M4" s="5"/>
    </row>
    <row r="5" spans="1:13" ht="25.5" x14ac:dyDescent="0.25">
      <c r="A5" s="22" t="s">
        <v>33</v>
      </c>
      <c r="B5" s="23" t="s">
        <v>172</v>
      </c>
      <c r="C5" s="23" t="s">
        <v>180</v>
      </c>
      <c r="D5" s="23" t="s">
        <v>181</v>
      </c>
      <c r="E5" s="23" t="s">
        <v>182</v>
      </c>
      <c r="F5" s="23" t="s">
        <v>224</v>
      </c>
      <c r="G5" s="23" t="s">
        <v>218</v>
      </c>
      <c r="H5" s="23" t="s">
        <v>221</v>
      </c>
      <c r="I5" s="23" t="s">
        <v>51</v>
      </c>
      <c r="J5" s="23" t="s">
        <v>219</v>
      </c>
      <c r="K5" s="23" t="s">
        <v>217</v>
      </c>
      <c r="L5" s="23" t="s">
        <v>191</v>
      </c>
      <c r="M5" s="5"/>
    </row>
    <row r="6" spans="1:13" x14ac:dyDescent="0.25">
      <c r="A6" s="6" t="s">
        <v>86</v>
      </c>
      <c r="B6" s="11">
        <f>SUM(B7:B26)</f>
        <v>132</v>
      </c>
      <c r="C6" s="11">
        <f t="shared" ref="C6:K6" si="0">SUM(C7:C27)</f>
        <v>23</v>
      </c>
      <c r="D6" s="11">
        <f t="shared" si="0"/>
        <v>431</v>
      </c>
      <c r="E6" s="11">
        <f t="shared" si="0"/>
        <v>925</v>
      </c>
      <c r="F6" s="11">
        <f t="shared" si="0"/>
        <v>570</v>
      </c>
      <c r="G6" s="11">
        <f t="shared" si="0"/>
        <v>2121</v>
      </c>
      <c r="H6" s="11">
        <f t="shared" si="0"/>
        <v>2150</v>
      </c>
      <c r="I6" s="11">
        <f t="shared" si="0"/>
        <v>110</v>
      </c>
      <c r="J6" s="11">
        <f t="shared" si="0"/>
        <v>540</v>
      </c>
      <c r="K6" s="11">
        <f t="shared" si="0"/>
        <v>73</v>
      </c>
      <c r="L6" s="11">
        <f>SUM(B6:K6)</f>
        <v>7075</v>
      </c>
      <c r="M6" s="5"/>
    </row>
    <row r="7" spans="1:13" x14ac:dyDescent="0.25">
      <c r="A7" s="5" t="s">
        <v>90</v>
      </c>
      <c r="B7" s="7">
        <v>79</v>
      </c>
      <c r="C7" s="7">
        <v>1</v>
      </c>
      <c r="D7" s="7">
        <v>193</v>
      </c>
      <c r="E7" s="7">
        <v>119</v>
      </c>
      <c r="F7" s="7">
        <v>133</v>
      </c>
      <c r="G7" s="7">
        <v>112</v>
      </c>
      <c r="H7" s="7">
        <v>559</v>
      </c>
      <c r="I7" s="7">
        <v>24</v>
      </c>
      <c r="J7" s="7">
        <v>7</v>
      </c>
      <c r="K7" s="7">
        <v>17</v>
      </c>
      <c r="L7" s="11">
        <f t="shared" ref="L7:L27" si="1">SUM(B7:K7)</f>
        <v>1244</v>
      </c>
      <c r="M7" s="5"/>
    </row>
    <row r="8" spans="1:13" x14ac:dyDescent="0.25">
      <c r="A8" s="5" t="s">
        <v>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11">
        <f t="shared" si="1"/>
        <v>0</v>
      </c>
      <c r="M8" s="5"/>
    </row>
    <row r="9" spans="1:13" x14ac:dyDescent="0.25">
      <c r="A9" s="5" t="s">
        <v>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11">
        <f t="shared" si="1"/>
        <v>0</v>
      </c>
      <c r="M9" s="5"/>
    </row>
    <row r="10" spans="1:13" x14ac:dyDescent="0.25">
      <c r="A10" s="5" t="s">
        <v>3</v>
      </c>
      <c r="B10" s="7">
        <v>0</v>
      </c>
      <c r="C10" s="7">
        <v>0</v>
      </c>
      <c r="D10" s="7">
        <v>0</v>
      </c>
      <c r="E10" s="7">
        <v>48</v>
      </c>
      <c r="F10" s="7">
        <v>5</v>
      </c>
      <c r="G10" s="7">
        <v>4</v>
      </c>
      <c r="H10" s="7">
        <v>54</v>
      </c>
      <c r="I10" s="7">
        <v>48</v>
      </c>
      <c r="J10" s="7">
        <v>0</v>
      </c>
      <c r="K10" s="7">
        <v>0</v>
      </c>
      <c r="L10" s="11">
        <f t="shared" si="1"/>
        <v>159</v>
      </c>
      <c r="M10" s="5"/>
    </row>
    <row r="11" spans="1:13" x14ac:dyDescent="0.25">
      <c r="A11" s="5" t="s">
        <v>4</v>
      </c>
      <c r="B11" s="7">
        <v>0</v>
      </c>
      <c r="C11" s="7">
        <v>0</v>
      </c>
      <c r="D11" s="7">
        <v>1</v>
      </c>
      <c r="E11" s="7">
        <v>1</v>
      </c>
      <c r="F11" s="7">
        <v>9</v>
      </c>
      <c r="G11" s="7">
        <v>18</v>
      </c>
      <c r="H11" s="7">
        <v>16</v>
      </c>
      <c r="I11" s="7">
        <v>0</v>
      </c>
      <c r="J11" s="7">
        <v>0</v>
      </c>
      <c r="K11" s="7">
        <v>1</v>
      </c>
      <c r="L11" s="11">
        <f t="shared" si="1"/>
        <v>46</v>
      </c>
      <c r="M11" s="5"/>
    </row>
    <row r="12" spans="1:13" x14ac:dyDescent="0.25">
      <c r="A12" s="5" t="s">
        <v>5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2</v>
      </c>
      <c r="I12" s="7">
        <v>0</v>
      </c>
      <c r="J12" s="7">
        <v>0</v>
      </c>
      <c r="K12" s="7">
        <v>0</v>
      </c>
      <c r="L12" s="11">
        <f t="shared" si="1"/>
        <v>4</v>
      </c>
      <c r="M12" s="5"/>
    </row>
    <row r="13" spans="1:13" x14ac:dyDescent="0.25">
      <c r="A13" s="5" t="s">
        <v>6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11">
        <f t="shared" si="1"/>
        <v>2</v>
      </c>
      <c r="M13" s="5"/>
    </row>
    <row r="14" spans="1:13" x14ac:dyDescent="0.25">
      <c r="A14" s="5" t="s">
        <v>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11">
        <f t="shared" si="1"/>
        <v>0</v>
      </c>
      <c r="M14" s="5"/>
    </row>
    <row r="15" spans="1:13" x14ac:dyDescent="0.25">
      <c r="A15" s="5" t="s">
        <v>8</v>
      </c>
      <c r="B15" s="7">
        <v>14</v>
      </c>
      <c r="C15" s="7">
        <v>14</v>
      </c>
      <c r="D15" s="7">
        <v>118</v>
      </c>
      <c r="E15" s="7">
        <v>552</v>
      </c>
      <c r="F15" s="7">
        <v>294</v>
      </c>
      <c r="G15" s="7">
        <v>1468</v>
      </c>
      <c r="H15" s="7">
        <v>244</v>
      </c>
      <c r="I15" s="7">
        <v>5</v>
      </c>
      <c r="J15" s="7">
        <v>516</v>
      </c>
      <c r="K15" s="7">
        <v>39</v>
      </c>
      <c r="L15" s="11">
        <f t="shared" si="1"/>
        <v>3264</v>
      </c>
      <c r="M15" s="5"/>
    </row>
    <row r="16" spans="1:13" x14ac:dyDescent="0.25">
      <c r="A16" s="5" t="s">
        <v>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1">
        <f t="shared" si="1"/>
        <v>0</v>
      </c>
      <c r="M16" s="5"/>
    </row>
    <row r="17" spans="1:13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1">
        <f t="shared" si="1"/>
        <v>0</v>
      </c>
      <c r="M17" s="5"/>
    </row>
    <row r="18" spans="1:13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1">
        <f t="shared" si="1"/>
        <v>0</v>
      </c>
      <c r="M18" s="5"/>
    </row>
    <row r="19" spans="1:13" x14ac:dyDescent="0.25">
      <c r="A19" s="5" t="s">
        <v>12</v>
      </c>
      <c r="B19" s="7">
        <v>0</v>
      </c>
      <c r="C19" s="7">
        <v>0</v>
      </c>
      <c r="D19" s="7">
        <v>4</v>
      </c>
      <c r="E19" s="7">
        <v>4</v>
      </c>
      <c r="F19" s="7">
        <v>1</v>
      </c>
      <c r="G19" s="7">
        <v>27</v>
      </c>
      <c r="H19" s="7">
        <v>27</v>
      </c>
      <c r="I19" s="7">
        <v>0</v>
      </c>
      <c r="J19" s="7">
        <v>0</v>
      </c>
      <c r="K19" s="7">
        <v>0</v>
      </c>
      <c r="L19" s="11">
        <f t="shared" si="1"/>
        <v>63</v>
      </c>
      <c r="M19" s="5"/>
    </row>
    <row r="20" spans="1:13" x14ac:dyDescent="0.25">
      <c r="A20" s="5" t="s">
        <v>13</v>
      </c>
      <c r="B20" s="7">
        <v>0</v>
      </c>
      <c r="C20" s="7">
        <v>0</v>
      </c>
      <c r="D20" s="7">
        <v>7</v>
      </c>
      <c r="E20" s="7">
        <v>5</v>
      </c>
      <c r="F20" s="7">
        <v>1</v>
      </c>
      <c r="G20" s="7">
        <v>15</v>
      </c>
      <c r="H20" s="7">
        <v>80</v>
      </c>
      <c r="I20" s="7">
        <v>1</v>
      </c>
      <c r="J20" s="7">
        <v>3</v>
      </c>
      <c r="K20" s="7">
        <v>3</v>
      </c>
      <c r="L20" s="11">
        <f t="shared" si="1"/>
        <v>115</v>
      </c>
      <c r="M20" s="5"/>
    </row>
    <row r="21" spans="1:13" x14ac:dyDescent="0.25">
      <c r="A21" s="5" t="s">
        <v>14</v>
      </c>
      <c r="B21" s="7">
        <v>1</v>
      </c>
      <c r="C21" s="7">
        <v>0</v>
      </c>
      <c r="D21" s="7">
        <v>58</v>
      </c>
      <c r="E21" s="7">
        <v>74</v>
      </c>
      <c r="F21" s="7">
        <v>75</v>
      </c>
      <c r="G21" s="7">
        <v>326</v>
      </c>
      <c r="H21" s="7">
        <v>743</v>
      </c>
      <c r="I21" s="7">
        <v>2</v>
      </c>
      <c r="J21" s="7">
        <v>1</v>
      </c>
      <c r="K21" s="7">
        <v>6</v>
      </c>
      <c r="L21" s="11">
        <f t="shared" si="1"/>
        <v>1286</v>
      </c>
      <c r="M21" s="5"/>
    </row>
    <row r="22" spans="1:13" x14ac:dyDescent="0.25">
      <c r="A22" s="5" t="s">
        <v>15</v>
      </c>
      <c r="B22" s="7">
        <v>0</v>
      </c>
      <c r="C22" s="7">
        <v>1</v>
      </c>
      <c r="D22" s="7">
        <v>0</v>
      </c>
      <c r="E22" s="7">
        <v>0</v>
      </c>
      <c r="F22" s="7">
        <v>2</v>
      </c>
      <c r="G22" s="7">
        <v>5</v>
      </c>
      <c r="H22" s="7">
        <v>13</v>
      </c>
      <c r="I22" s="7">
        <v>0</v>
      </c>
      <c r="J22" s="7">
        <v>0</v>
      </c>
      <c r="K22" s="7">
        <v>0</v>
      </c>
      <c r="L22" s="11">
        <f t="shared" si="1"/>
        <v>21</v>
      </c>
      <c r="M22" s="5"/>
    </row>
    <row r="23" spans="1:13" x14ac:dyDescent="0.25">
      <c r="A23" s="5" t="s">
        <v>16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1">
        <f t="shared" si="1"/>
        <v>0</v>
      </c>
      <c r="M23" s="5"/>
    </row>
    <row r="24" spans="1:13" x14ac:dyDescent="0.25">
      <c r="A24" s="5" t="s">
        <v>17</v>
      </c>
      <c r="B24" s="7">
        <v>37</v>
      </c>
      <c r="C24" s="7">
        <v>7</v>
      </c>
      <c r="D24" s="7">
        <v>41</v>
      </c>
      <c r="E24" s="7">
        <v>122</v>
      </c>
      <c r="F24" s="7">
        <v>36</v>
      </c>
      <c r="G24" s="7">
        <v>137</v>
      </c>
      <c r="H24" s="7">
        <v>323</v>
      </c>
      <c r="I24" s="7">
        <v>30</v>
      </c>
      <c r="J24" s="7">
        <v>13</v>
      </c>
      <c r="K24" s="7">
        <v>7</v>
      </c>
      <c r="L24" s="11">
        <f t="shared" si="1"/>
        <v>753</v>
      </c>
      <c r="M24" s="5"/>
    </row>
    <row r="25" spans="1:13" x14ac:dyDescent="0.25">
      <c r="A25" s="5" t="s">
        <v>18</v>
      </c>
      <c r="B25" s="7">
        <v>1</v>
      </c>
      <c r="C25" s="7">
        <v>0</v>
      </c>
      <c r="D25" s="7">
        <v>9</v>
      </c>
      <c r="E25" s="7">
        <v>0</v>
      </c>
      <c r="F25" s="7">
        <v>10</v>
      </c>
      <c r="G25" s="7">
        <v>9</v>
      </c>
      <c r="H25" s="7">
        <v>3</v>
      </c>
      <c r="I25" s="7">
        <v>0</v>
      </c>
      <c r="J25" s="7">
        <v>0</v>
      </c>
      <c r="K25" s="7">
        <v>0</v>
      </c>
      <c r="L25" s="11">
        <f t="shared" si="1"/>
        <v>32</v>
      </c>
      <c r="M25" s="5"/>
    </row>
    <row r="26" spans="1:13" x14ac:dyDescent="0.25">
      <c r="A26" s="5" t="s">
        <v>19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23</v>
      </c>
      <c r="I26" s="7">
        <v>0</v>
      </c>
      <c r="J26" s="7">
        <v>0</v>
      </c>
      <c r="K26" s="7">
        <v>0</v>
      </c>
      <c r="L26" s="11">
        <f t="shared" si="1"/>
        <v>23</v>
      </c>
      <c r="M26" s="5"/>
    </row>
    <row r="27" spans="1:13" x14ac:dyDescent="0.25">
      <c r="A27" s="5" t="s">
        <v>20</v>
      </c>
      <c r="B27" s="7">
        <v>0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62</v>
      </c>
      <c r="I27" s="7">
        <v>0</v>
      </c>
      <c r="J27" s="7">
        <v>0</v>
      </c>
      <c r="K27" s="7">
        <v>0</v>
      </c>
      <c r="L27" s="11">
        <f t="shared" si="1"/>
        <v>63</v>
      </c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6"/>
      <c r="B30" s="6"/>
      <c r="C30" s="6"/>
      <c r="D30" s="6"/>
      <c r="E30" s="11"/>
      <c r="F30" s="6"/>
      <c r="G30" s="11"/>
      <c r="H30" s="11"/>
      <c r="I30" s="6"/>
      <c r="J30" s="6"/>
      <c r="K30" s="6"/>
      <c r="L30" s="11"/>
      <c r="M30" s="5"/>
    </row>
    <row r="31" spans="1:13" x14ac:dyDescent="0.25">
      <c r="A31" s="5"/>
      <c r="B31" s="5"/>
      <c r="C31" s="5"/>
      <c r="D31" s="5"/>
      <c r="E31" s="5"/>
      <c r="F31" s="5"/>
      <c r="G31" s="5"/>
      <c r="H31" s="7"/>
      <c r="I31" s="5"/>
      <c r="J31" s="5"/>
      <c r="K31" s="5"/>
      <c r="L31" s="7"/>
      <c r="M31" s="5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4" spans="2:2" x14ac:dyDescent="0.25">
      <c r="B34" s="45"/>
    </row>
  </sheetData>
  <mergeCells count="1">
    <mergeCell ref="B3:L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6"/>
  <sheetViews>
    <sheetView workbookViewId="0"/>
  </sheetViews>
  <sheetFormatPr defaultColWidth="9.140625" defaultRowHeight="12.75" x14ac:dyDescent="0.2"/>
  <cols>
    <col min="1" max="1" width="19.85546875" style="5" customWidth="1"/>
    <col min="2" max="6" width="20.7109375" style="5" customWidth="1"/>
    <col min="7" max="16384" width="9.140625" style="5"/>
  </cols>
  <sheetData>
    <row r="1" spans="1:6" x14ac:dyDescent="0.2">
      <c r="A1" s="6" t="s">
        <v>116</v>
      </c>
      <c r="B1" s="6" t="s">
        <v>312</v>
      </c>
    </row>
    <row r="2" spans="1:6" x14ac:dyDescent="0.2">
      <c r="A2" s="14"/>
    </row>
    <row r="3" spans="1:6" ht="25.5" x14ac:dyDescent="0.2">
      <c r="A3" s="25" t="s">
        <v>21</v>
      </c>
      <c r="B3" s="25" t="s">
        <v>229</v>
      </c>
      <c r="C3" s="25" t="s">
        <v>232</v>
      </c>
      <c r="D3" s="25" t="s">
        <v>233</v>
      </c>
      <c r="E3" s="25" t="s">
        <v>230</v>
      </c>
      <c r="F3" s="25" t="s">
        <v>231</v>
      </c>
    </row>
    <row r="4" spans="1:6" ht="25.5" x14ac:dyDescent="0.2">
      <c r="A4" s="23" t="s">
        <v>33</v>
      </c>
      <c r="B4" s="23" t="s">
        <v>225</v>
      </c>
      <c r="C4" s="23" t="s">
        <v>226</v>
      </c>
      <c r="D4" s="23" t="s">
        <v>161</v>
      </c>
      <c r="E4" s="23" t="s">
        <v>228</v>
      </c>
      <c r="F4" s="23" t="s">
        <v>227</v>
      </c>
    </row>
    <row r="5" spans="1:6" x14ac:dyDescent="0.2">
      <c r="A5" s="6" t="s">
        <v>86</v>
      </c>
      <c r="B5" s="11">
        <f>SUM(B6:B26)</f>
        <v>6</v>
      </c>
      <c r="C5" s="11">
        <f>SUM(C6:C26)</f>
        <v>51</v>
      </c>
      <c r="D5" s="11">
        <f>SUM(D6:D26)</f>
        <v>4</v>
      </c>
      <c r="E5" s="11">
        <f>SUM(E6:E26)</f>
        <v>1338</v>
      </c>
      <c r="F5" s="11">
        <f>SUM(F6:F26)</f>
        <v>2711</v>
      </c>
    </row>
    <row r="6" spans="1:6" x14ac:dyDescent="0.2">
      <c r="A6" s="5" t="s">
        <v>90</v>
      </c>
      <c r="B6" s="7">
        <v>1</v>
      </c>
      <c r="C6" s="7">
        <v>6</v>
      </c>
      <c r="D6" s="7">
        <v>0</v>
      </c>
      <c r="E6" s="7">
        <v>1268</v>
      </c>
      <c r="F6" s="7">
        <v>380</v>
      </c>
    </row>
    <row r="7" spans="1:6" x14ac:dyDescent="0.2">
      <c r="A7" s="5" t="s">
        <v>1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">
      <c r="A8" s="5" t="s">
        <v>2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">
      <c r="A9" s="5" t="s">
        <v>3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">
      <c r="A10" s="5" t="s">
        <v>4</v>
      </c>
      <c r="B10" s="7">
        <v>0</v>
      </c>
      <c r="C10" s="7">
        <v>0</v>
      </c>
      <c r="D10" s="7">
        <v>0</v>
      </c>
      <c r="E10" s="7">
        <v>0</v>
      </c>
      <c r="F10" s="7">
        <v>109</v>
      </c>
    </row>
    <row r="11" spans="1:6" x14ac:dyDescent="0.2">
      <c r="A11" s="5" t="s">
        <v>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">
      <c r="A12" s="5" t="s">
        <v>6</v>
      </c>
      <c r="B12" s="7">
        <v>0</v>
      </c>
      <c r="C12" s="7">
        <v>0</v>
      </c>
      <c r="D12" s="7">
        <v>0</v>
      </c>
      <c r="E12" s="7">
        <v>9</v>
      </c>
      <c r="F12" s="7">
        <v>0</v>
      </c>
    </row>
    <row r="13" spans="1:6" x14ac:dyDescent="0.2">
      <c r="A13" s="5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">
      <c r="A14" s="5" t="s">
        <v>8</v>
      </c>
      <c r="B14" s="7">
        <v>5</v>
      </c>
      <c r="C14" s="7">
        <v>23</v>
      </c>
      <c r="D14" s="7">
        <v>2</v>
      </c>
      <c r="E14" s="7">
        <v>35</v>
      </c>
      <c r="F14" s="7">
        <v>363</v>
      </c>
    </row>
    <row r="15" spans="1:6" x14ac:dyDescent="0.2">
      <c r="A15" s="5" t="s">
        <v>9</v>
      </c>
      <c r="B15" s="7">
        <v>0</v>
      </c>
      <c r="C15" s="7">
        <v>0</v>
      </c>
      <c r="D15" s="7">
        <v>0</v>
      </c>
      <c r="E15" s="7">
        <v>0</v>
      </c>
      <c r="F15" s="7">
        <v>103</v>
      </c>
    </row>
    <row r="16" spans="1:6" x14ac:dyDescent="0.2">
      <c r="A16" s="5" t="s">
        <v>10</v>
      </c>
      <c r="B16" s="7">
        <v>0</v>
      </c>
      <c r="C16" s="7">
        <v>1</v>
      </c>
      <c r="D16" s="7">
        <v>2</v>
      </c>
      <c r="E16" s="7">
        <v>0</v>
      </c>
      <c r="F16" s="7">
        <v>0</v>
      </c>
    </row>
    <row r="17" spans="1:8" x14ac:dyDescent="0.2">
      <c r="A17" s="5" t="s">
        <v>11</v>
      </c>
      <c r="B17" s="7">
        <v>0</v>
      </c>
      <c r="C17" s="7">
        <v>0</v>
      </c>
      <c r="D17" s="7">
        <v>0</v>
      </c>
      <c r="E17" s="7">
        <v>2</v>
      </c>
      <c r="F17" s="7">
        <v>0</v>
      </c>
    </row>
    <row r="18" spans="1:8" x14ac:dyDescent="0.2">
      <c r="A18" s="5" t="s">
        <v>12</v>
      </c>
      <c r="B18" s="7">
        <v>0</v>
      </c>
      <c r="C18" s="7">
        <v>0</v>
      </c>
      <c r="D18" s="7">
        <v>0</v>
      </c>
      <c r="E18" s="7">
        <v>0</v>
      </c>
      <c r="F18" s="7">
        <v>134</v>
      </c>
    </row>
    <row r="19" spans="1:8" x14ac:dyDescent="0.2">
      <c r="A19" s="5" t="s">
        <v>13</v>
      </c>
      <c r="B19" s="7">
        <v>0</v>
      </c>
      <c r="C19" s="7">
        <v>0</v>
      </c>
      <c r="D19" s="7">
        <v>0</v>
      </c>
      <c r="E19" s="7">
        <v>2</v>
      </c>
      <c r="F19" s="7">
        <v>0</v>
      </c>
    </row>
    <row r="20" spans="1:8" x14ac:dyDescent="0.2">
      <c r="A20" s="5" t="s">
        <v>14</v>
      </c>
      <c r="B20" s="7">
        <v>0</v>
      </c>
      <c r="C20" s="7">
        <v>11</v>
      </c>
      <c r="D20" s="7">
        <v>0</v>
      </c>
      <c r="E20" s="7">
        <v>5</v>
      </c>
      <c r="F20" s="7">
        <v>1015</v>
      </c>
    </row>
    <row r="21" spans="1:8" x14ac:dyDescent="0.2">
      <c r="A21" s="5" t="s">
        <v>15</v>
      </c>
      <c r="B21" s="7">
        <v>0</v>
      </c>
      <c r="C21" s="7">
        <v>0</v>
      </c>
      <c r="D21" s="7">
        <v>0</v>
      </c>
      <c r="E21" s="7">
        <v>0</v>
      </c>
      <c r="F21" s="7">
        <v>6</v>
      </c>
    </row>
    <row r="22" spans="1:8" x14ac:dyDescent="0.2">
      <c r="A22" s="5" t="s">
        <v>16</v>
      </c>
      <c r="B22" s="7">
        <v>0</v>
      </c>
      <c r="C22" s="7">
        <v>0</v>
      </c>
      <c r="D22" s="7">
        <v>0</v>
      </c>
      <c r="E22" s="7">
        <v>2</v>
      </c>
      <c r="F22" s="7">
        <v>0</v>
      </c>
    </row>
    <row r="23" spans="1:8" x14ac:dyDescent="0.2">
      <c r="A23" s="5" t="s">
        <v>17</v>
      </c>
      <c r="B23" s="7">
        <v>0</v>
      </c>
      <c r="C23" s="7">
        <v>9</v>
      </c>
      <c r="D23" s="7">
        <v>0</v>
      </c>
      <c r="E23" s="7">
        <v>1</v>
      </c>
      <c r="F23" s="7">
        <v>366</v>
      </c>
    </row>
    <row r="24" spans="1:8" x14ac:dyDescent="0.2">
      <c r="A24" s="5" t="s">
        <v>18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8" x14ac:dyDescent="0.2">
      <c r="A25" s="5" t="s">
        <v>19</v>
      </c>
      <c r="B25" s="7">
        <v>0</v>
      </c>
      <c r="C25" s="7">
        <v>0</v>
      </c>
      <c r="D25" s="7">
        <v>0</v>
      </c>
      <c r="E25" s="7">
        <v>14</v>
      </c>
      <c r="F25" s="7">
        <v>86</v>
      </c>
    </row>
    <row r="26" spans="1:8" x14ac:dyDescent="0.2">
      <c r="A26" s="5" t="s">
        <v>20</v>
      </c>
      <c r="B26" s="7">
        <v>0</v>
      </c>
      <c r="C26" s="7">
        <v>1</v>
      </c>
      <c r="D26" s="7">
        <v>0</v>
      </c>
      <c r="E26" s="7">
        <v>0</v>
      </c>
      <c r="F26" s="7">
        <v>149</v>
      </c>
    </row>
    <row r="29" spans="1:8" ht="15" x14ac:dyDescent="0.25">
      <c r="A29" s="4"/>
      <c r="B29" s="4"/>
      <c r="C29" s="4"/>
      <c r="D29" s="4"/>
      <c r="E29" s="4"/>
      <c r="F29" s="4"/>
      <c r="G29" s="4"/>
      <c r="H29" s="4"/>
    </row>
    <row r="30" spans="1:8" ht="15" x14ac:dyDescent="0.25">
      <c r="A30" s="4"/>
      <c r="B30" s="4"/>
      <c r="C30" s="4"/>
      <c r="D30" s="4"/>
      <c r="E30" s="4"/>
      <c r="F30" s="4"/>
      <c r="G30" s="4"/>
      <c r="H30" s="4"/>
    </row>
    <row r="31" spans="1:8" ht="15" x14ac:dyDescent="0.25">
      <c r="A31" s="4"/>
      <c r="B31" s="4"/>
      <c r="C31" s="4"/>
      <c r="D31" s="4"/>
      <c r="E31" s="4"/>
      <c r="F31" s="4"/>
      <c r="G31" s="4"/>
      <c r="H31" s="4"/>
    </row>
    <row r="32" spans="1:8" ht="15" x14ac:dyDescent="0.25">
      <c r="A32" s="4"/>
      <c r="B32" s="4"/>
      <c r="C32" s="4"/>
      <c r="D32" s="4"/>
      <c r="E32" s="4"/>
      <c r="F32" s="4"/>
      <c r="G32" s="4"/>
      <c r="H32" s="4"/>
    </row>
    <row r="33" spans="1:8" ht="15" x14ac:dyDescent="0.25">
      <c r="A33" s="4"/>
      <c r="B33" s="4"/>
      <c r="C33" s="4"/>
      <c r="D33" s="4"/>
      <c r="E33" s="4"/>
      <c r="F33" s="4"/>
      <c r="G33" s="4"/>
      <c r="H33" s="4"/>
    </row>
    <row r="34" spans="1:8" ht="15" x14ac:dyDescent="0.25">
      <c r="A34" s="4"/>
      <c r="B34" s="4"/>
      <c r="C34" s="4"/>
      <c r="D34" s="4"/>
      <c r="E34" s="4"/>
      <c r="F34" s="4"/>
      <c r="G34" s="4"/>
      <c r="H34" s="4"/>
    </row>
    <row r="35" spans="1:8" ht="15" x14ac:dyDescent="0.25">
      <c r="A35" s="4"/>
      <c r="B35" s="4"/>
      <c r="C35" s="4"/>
      <c r="D35" s="4"/>
      <c r="E35" s="4"/>
      <c r="F35" s="4"/>
      <c r="G35" s="4"/>
      <c r="H35" s="4"/>
    </row>
    <row r="36" spans="1:8" ht="15" x14ac:dyDescent="0.25">
      <c r="A36" s="4"/>
      <c r="B36" s="4"/>
      <c r="C36" s="4"/>
      <c r="D36" s="4"/>
      <c r="E36" s="4"/>
      <c r="F36" s="4"/>
      <c r="G36" s="4"/>
      <c r="H36" s="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5"/>
  <sheetViews>
    <sheetView zoomScaleNormal="100" workbookViewId="0"/>
  </sheetViews>
  <sheetFormatPr defaultColWidth="9.140625" defaultRowHeight="12.75" x14ac:dyDescent="0.2"/>
  <cols>
    <col min="1" max="1" width="20" style="1" customWidth="1"/>
    <col min="2" max="11" width="15.7109375" style="1" customWidth="1"/>
    <col min="12" max="16384" width="9.140625" style="1"/>
  </cols>
  <sheetData>
    <row r="1" spans="1:12" x14ac:dyDescent="0.2">
      <c r="A1" s="6" t="s">
        <v>117</v>
      </c>
      <c r="B1" s="6" t="s">
        <v>118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 x14ac:dyDescent="0.2">
      <c r="A3" s="92" t="s">
        <v>21</v>
      </c>
      <c r="B3" s="89" t="s">
        <v>314</v>
      </c>
      <c r="C3" s="89"/>
      <c r="D3" s="89"/>
      <c r="E3" s="89"/>
      <c r="F3" s="89"/>
      <c r="G3" s="89" t="s">
        <v>82</v>
      </c>
      <c r="H3" s="89"/>
      <c r="I3" s="89"/>
      <c r="J3" s="89"/>
      <c r="K3" s="89"/>
      <c r="L3" s="5"/>
    </row>
    <row r="4" spans="1:12" ht="38.25" x14ac:dyDescent="0.2">
      <c r="A4" s="92"/>
      <c r="B4" s="25" t="s">
        <v>70</v>
      </c>
      <c r="C4" s="25" t="s">
        <v>71</v>
      </c>
      <c r="D4" s="25" t="s">
        <v>30</v>
      </c>
      <c r="E4" s="25" t="s">
        <v>54</v>
      </c>
      <c r="F4" s="25" t="s">
        <v>236</v>
      </c>
      <c r="G4" s="25" t="s">
        <v>247</v>
      </c>
      <c r="H4" s="25" t="s">
        <v>248</v>
      </c>
      <c r="I4" s="25" t="s">
        <v>249</v>
      </c>
      <c r="J4" s="25" t="s">
        <v>235</v>
      </c>
      <c r="K4" s="25" t="s">
        <v>250</v>
      </c>
      <c r="L4" s="5"/>
    </row>
    <row r="5" spans="1:12" ht="15" customHeight="1" x14ac:dyDescent="0.2">
      <c r="A5" s="91" t="s">
        <v>33</v>
      </c>
      <c r="B5" s="90" t="s">
        <v>315</v>
      </c>
      <c r="C5" s="90"/>
      <c r="D5" s="90"/>
      <c r="E5" s="90"/>
      <c r="F5" s="90"/>
      <c r="G5" s="90" t="s">
        <v>234</v>
      </c>
      <c r="H5" s="90"/>
      <c r="I5" s="90"/>
      <c r="J5" s="90"/>
      <c r="K5" s="90"/>
      <c r="L5" s="5"/>
    </row>
    <row r="6" spans="1:12" ht="25.5" x14ac:dyDescent="0.2">
      <c r="A6" s="91"/>
      <c r="B6" s="23" t="s">
        <v>237</v>
      </c>
      <c r="C6" s="23" t="s">
        <v>238</v>
      </c>
      <c r="D6" s="23" t="s">
        <v>239</v>
      </c>
      <c r="E6" s="23" t="s">
        <v>240</v>
      </c>
      <c r="F6" s="23" t="s">
        <v>241</v>
      </c>
      <c r="G6" s="23" t="s">
        <v>244</v>
      </c>
      <c r="H6" s="23" t="s">
        <v>242</v>
      </c>
      <c r="I6" s="23" t="s">
        <v>243</v>
      </c>
      <c r="J6" s="23" t="s">
        <v>239</v>
      </c>
      <c r="K6" s="23" t="s">
        <v>245</v>
      </c>
      <c r="L6" s="5"/>
    </row>
    <row r="7" spans="1:12" s="2" customFormat="1" x14ac:dyDescent="0.2">
      <c r="A7" s="6" t="s">
        <v>55</v>
      </c>
      <c r="B7" s="84">
        <f>SUM(B8:B28)</f>
        <v>296141</v>
      </c>
      <c r="C7" s="84">
        <f>SUM(C8:C28)</f>
        <v>147420</v>
      </c>
      <c r="D7" s="84">
        <f>SUM(B7+C7)</f>
        <v>443561</v>
      </c>
      <c r="E7" s="84">
        <f>SUM(E8:E28)</f>
        <v>101345</v>
      </c>
      <c r="F7" s="84">
        <f>SUM(D7+E7)</f>
        <v>544906</v>
      </c>
      <c r="G7" s="16">
        <f>SUM(G8:G28)</f>
        <v>133</v>
      </c>
      <c r="H7" s="16">
        <f>SUM(H8:H28)</f>
        <v>33</v>
      </c>
      <c r="I7" s="16">
        <f>SUM(I8:I28)</f>
        <v>11</v>
      </c>
      <c r="J7" s="16">
        <f>SUM(J8:J28)</f>
        <v>177</v>
      </c>
      <c r="K7" s="7">
        <f>SUM(F7/J7)</f>
        <v>3078.5649717514125</v>
      </c>
      <c r="L7" s="6"/>
    </row>
    <row r="8" spans="1:12" x14ac:dyDescent="0.2">
      <c r="A8" s="5" t="s">
        <v>0</v>
      </c>
      <c r="B8" s="85">
        <v>60213</v>
      </c>
      <c r="C8" s="85">
        <v>36117</v>
      </c>
      <c r="D8" s="84">
        <f t="shared" ref="D8:D27" si="0">SUM(B8+C8)</f>
        <v>96330</v>
      </c>
      <c r="E8" s="86">
        <v>24089</v>
      </c>
      <c r="F8" s="84">
        <f t="shared" ref="F8:F28" si="1">SUM(D8+E8)</f>
        <v>120419</v>
      </c>
      <c r="G8" s="87">
        <v>31</v>
      </c>
      <c r="H8" s="87">
        <v>5</v>
      </c>
      <c r="I8" s="87">
        <v>4</v>
      </c>
      <c r="J8" s="16">
        <f t="shared" ref="J8:J28" si="2">SUM(G8+H8+I8)</f>
        <v>40</v>
      </c>
      <c r="K8" s="7">
        <f>SUM(F8/J8)</f>
        <v>3010.4749999999999</v>
      </c>
      <c r="L8" s="5"/>
    </row>
    <row r="9" spans="1:12" x14ac:dyDescent="0.2">
      <c r="A9" s="5" t="s">
        <v>1</v>
      </c>
      <c r="B9" s="85">
        <v>24275</v>
      </c>
      <c r="C9" s="85">
        <v>6470</v>
      </c>
      <c r="D9" s="84">
        <f t="shared" si="0"/>
        <v>30745</v>
      </c>
      <c r="E9" s="86">
        <v>7417</v>
      </c>
      <c r="F9" s="84">
        <f t="shared" si="1"/>
        <v>38162</v>
      </c>
      <c r="G9" s="87">
        <v>5</v>
      </c>
      <c r="H9" s="87">
        <v>5</v>
      </c>
      <c r="I9" s="87">
        <v>3</v>
      </c>
      <c r="J9" s="16">
        <f t="shared" si="2"/>
        <v>13</v>
      </c>
      <c r="K9" s="7">
        <f t="shared" ref="K9:K28" si="3">SUM(F9/J9)</f>
        <v>2935.5384615384614</v>
      </c>
      <c r="L9" s="5"/>
    </row>
    <row r="10" spans="1:12" x14ac:dyDescent="0.2">
      <c r="A10" s="5" t="s">
        <v>2</v>
      </c>
      <c r="B10" s="85">
        <v>8753</v>
      </c>
      <c r="C10" s="85">
        <v>4475</v>
      </c>
      <c r="D10" s="84">
        <f t="shared" si="0"/>
        <v>13228</v>
      </c>
      <c r="E10" s="86">
        <v>2746</v>
      </c>
      <c r="F10" s="84">
        <f t="shared" si="1"/>
        <v>15974</v>
      </c>
      <c r="G10" s="87">
        <v>2</v>
      </c>
      <c r="H10" s="87">
        <v>1</v>
      </c>
      <c r="I10" s="87">
        <v>1</v>
      </c>
      <c r="J10" s="16">
        <f t="shared" si="2"/>
        <v>4</v>
      </c>
      <c r="K10" s="7">
        <f>SUM(F10/J10)</f>
        <v>3993.5</v>
      </c>
      <c r="L10" s="5"/>
    </row>
    <row r="11" spans="1:12" x14ac:dyDescent="0.2">
      <c r="A11" s="5" t="s">
        <v>3</v>
      </c>
      <c r="B11" s="85">
        <v>9808</v>
      </c>
      <c r="C11" s="85">
        <v>4052</v>
      </c>
      <c r="D11" s="84">
        <f t="shared" si="0"/>
        <v>13860</v>
      </c>
      <c r="E11" s="86">
        <v>2781</v>
      </c>
      <c r="F11" s="84">
        <f t="shared" si="1"/>
        <v>16641</v>
      </c>
      <c r="G11" s="87">
        <v>3</v>
      </c>
      <c r="H11" s="87">
        <v>0</v>
      </c>
      <c r="I11" s="87">
        <v>1</v>
      </c>
      <c r="J11" s="16">
        <f t="shared" si="2"/>
        <v>4</v>
      </c>
      <c r="K11" s="7">
        <f t="shared" si="3"/>
        <v>4160.25</v>
      </c>
      <c r="L11" s="5"/>
    </row>
    <row r="12" spans="1:12" x14ac:dyDescent="0.2">
      <c r="A12" s="5" t="s">
        <v>4</v>
      </c>
      <c r="B12" s="85">
        <v>7769</v>
      </c>
      <c r="C12" s="85">
        <v>3830</v>
      </c>
      <c r="D12" s="84">
        <f t="shared" si="0"/>
        <v>11599</v>
      </c>
      <c r="E12" s="86">
        <v>2569</v>
      </c>
      <c r="F12" s="84">
        <f t="shared" si="1"/>
        <v>14168</v>
      </c>
      <c r="G12" s="87">
        <v>4</v>
      </c>
      <c r="H12" s="87">
        <v>0</v>
      </c>
      <c r="I12" s="87">
        <v>0</v>
      </c>
      <c r="J12" s="16">
        <f t="shared" si="2"/>
        <v>4</v>
      </c>
      <c r="K12" s="7">
        <f t="shared" si="3"/>
        <v>3542</v>
      </c>
      <c r="L12" s="5"/>
    </row>
    <row r="13" spans="1:12" x14ac:dyDescent="0.2">
      <c r="A13" s="5" t="s">
        <v>5</v>
      </c>
      <c r="B13" s="85">
        <v>11885</v>
      </c>
      <c r="C13" s="85">
        <v>6593</v>
      </c>
      <c r="D13" s="84">
        <f t="shared" si="0"/>
        <v>18478</v>
      </c>
      <c r="E13" s="86">
        <v>3793</v>
      </c>
      <c r="F13" s="84">
        <f t="shared" si="1"/>
        <v>22271</v>
      </c>
      <c r="G13" s="87">
        <v>4</v>
      </c>
      <c r="H13" s="87">
        <v>1</v>
      </c>
      <c r="I13" s="87">
        <v>0</v>
      </c>
      <c r="J13" s="16">
        <f t="shared" si="2"/>
        <v>5</v>
      </c>
      <c r="K13" s="7">
        <f t="shared" si="3"/>
        <v>4454.2</v>
      </c>
      <c r="L13" s="5"/>
    </row>
    <row r="14" spans="1:12" x14ac:dyDescent="0.2">
      <c r="A14" s="5" t="s">
        <v>6</v>
      </c>
      <c r="B14" s="85">
        <v>7856</v>
      </c>
      <c r="C14" s="85">
        <v>3672</v>
      </c>
      <c r="D14" s="84">
        <f t="shared" si="0"/>
        <v>11528</v>
      </c>
      <c r="E14" s="86">
        <v>2370</v>
      </c>
      <c r="F14" s="84">
        <f t="shared" si="1"/>
        <v>13898</v>
      </c>
      <c r="G14" s="87">
        <v>4</v>
      </c>
      <c r="H14" s="87">
        <v>0</v>
      </c>
      <c r="I14" s="87">
        <v>0</v>
      </c>
      <c r="J14" s="16">
        <f t="shared" si="2"/>
        <v>4</v>
      </c>
      <c r="K14" s="7">
        <f t="shared" si="3"/>
        <v>3474.5</v>
      </c>
      <c r="L14" s="5"/>
    </row>
    <row r="15" spans="1:12" x14ac:dyDescent="0.2">
      <c r="A15" s="5" t="s">
        <v>7</v>
      </c>
      <c r="B15" s="85">
        <v>7602</v>
      </c>
      <c r="C15" s="85">
        <v>4236</v>
      </c>
      <c r="D15" s="84">
        <f t="shared" si="0"/>
        <v>11838</v>
      </c>
      <c r="E15" s="86">
        <v>1893</v>
      </c>
      <c r="F15" s="84">
        <f t="shared" si="1"/>
        <v>13731</v>
      </c>
      <c r="G15" s="87">
        <v>2</v>
      </c>
      <c r="H15" s="87">
        <v>1</v>
      </c>
      <c r="I15" s="87">
        <v>0</v>
      </c>
      <c r="J15" s="16">
        <f t="shared" si="2"/>
        <v>3</v>
      </c>
      <c r="K15" s="7">
        <f t="shared" si="3"/>
        <v>4577</v>
      </c>
      <c r="L15" s="5"/>
    </row>
    <row r="16" spans="1:12" x14ac:dyDescent="0.2">
      <c r="A16" s="5" t="s">
        <v>8</v>
      </c>
      <c r="B16" s="85">
        <v>18595</v>
      </c>
      <c r="C16" s="85">
        <v>9316</v>
      </c>
      <c r="D16" s="84">
        <f t="shared" si="0"/>
        <v>27911</v>
      </c>
      <c r="E16" s="86">
        <v>6403</v>
      </c>
      <c r="F16" s="84">
        <f t="shared" si="1"/>
        <v>34314</v>
      </c>
      <c r="G16" s="87">
        <v>12</v>
      </c>
      <c r="H16" s="87">
        <v>4</v>
      </c>
      <c r="I16" s="87">
        <v>0</v>
      </c>
      <c r="J16" s="16">
        <f t="shared" si="2"/>
        <v>16</v>
      </c>
      <c r="K16" s="7">
        <f t="shared" si="3"/>
        <v>2144.625</v>
      </c>
      <c r="L16" s="5"/>
    </row>
    <row r="17" spans="1:12" x14ac:dyDescent="0.2">
      <c r="A17" s="5" t="s">
        <v>9</v>
      </c>
      <c r="B17" s="85">
        <v>3039</v>
      </c>
      <c r="C17" s="85">
        <v>1082</v>
      </c>
      <c r="D17" s="84">
        <f t="shared" si="0"/>
        <v>4121</v>
      </c>
      <c r="E17" s="86">
        <v>848</v>
      </c>
      <c r="F17" s="84">
        <f t="shared" si="1"/>
        <v>4969</v>
      </c>
      <c r="G17" s="87">
        <v>1</v>
      </c>
      <c r="H17" s="87">
        <v>0</v>
      </c>
      <c r="I17" s="87">
        <v>0</v>
      </c>
      <c r="J17" s="16">
        <f t="shared" si="2"/>
        <v>1</v>
      </c>
      <c r="K17" s="7">
        <f t="shared" si="3"/>
        <v>4969</v>
      </c>
      <c r="L17" s="5"/>
    </row>
    <row r="18" spans="1:12" x14ac:dyDescent="0.2">
      <c r="A18" s="5" t="s">
        <v>10</v>
      </c>
      <c r="B18" s="85">
        <v>5258</v>
      </c>
      <c r="C18" s="85">
        <v>2480</v>
      </c>
      <c r="D18" s="84">
        <f t="shared" si="0"/>
        <v>7738</v>
      </c>
      <c r="E18" s="86">
        <v>1438</v>
      </c>
      <c r="F18" s="84">
        <f t="shared" si="1"/>
        <v>9176</v>
      </c>
      <c r="G18" s="87">
        <v>2</v>
      </c>
      <c r="H18" s="87">
        <v>0</v>
      </c>
      <c r="I18" s="87">
        <v>0</v>
      </c>
      <c r="J18" s="16">
        <f t="shared" si="2"/>
        <v>2</v>
      </c>
      <c r="K18" s="7">
        <f t="shared" si="3"/>
        <v>4588</v>
      </c>
      <c r="L18" s="5"/>
    </row>
    <row r="19" spans="1:12" x14ac:dyDescent="0.2">
      <c r="A19" s="5" t="s">
        <v>11</v>
      </c>
      <c r="B19" s="85">
        <v>4756</v>
      </c>
      <c r="C19" s="85">
        <v>2480</v>
      </c>
      <c r="D19" s="84">
        <f t="shared" si="0"/>
        <v>7236</v>
      </c>
      <c r="E19" s="86">
        <v>1563</v>
      </c>
      <c r="F19" s="84">
        <f t="shared" si="1"/>
        <v>8799</v>
      </c>
      <c r="G19" s="87">
        <v>2</v>
      </c>
      <c r="H19" s="87">
        <v>0</v>
      </c>
      <c r="I19" s="87">
        <v>0</v>
      </c>
      <c r="J19" s="16">
        <f t="shared" si="2"/>
        <v>2</v>
      </c>
      <c r="K19" s="7">
        <f t="shared" si="3"/>
        <v>4399.5</v>
      </c>
      <c r="L19" s="5"/>
    </row>
    <row r="20" spans="1:12" x14ac:dyDescent="0.2">
      <c r="A20" s="5" t="s">
        <v>12</v>
      </c>
      <c r="B20" s="85">
        <v>9663</v>
      </c>
      <c r="C20" s="85">
        <v>4641</v>
      </c>
      <c r="D20" s="84">
        <f t="shared" si="0"/>
        <v>14304</v>
      </c>
      <c r="E20" s="86">
        <v>2852</v>
      </c>
      <c r="F20" s="84">
        <f t="shared" si="1"/>
        <v>17156</v>
      </c>
      <c r="G20" s="87">
        <v>5</v>
      </c>
      <c r="H20" s="87">
        <v>0</v>
      </c>
      <c r="I20" s="87">
        <v>0</v>
      </c>
      <c r="J20" s="16">
        <f t="shared" si="2"/>
        <v>5</v>
      </c>
      <c r="K20" s="7">
        <f t="shared" si="3"/>
        <v>3431.2</v>
      </c>
      <c r="L20" s="5"/>
    </row>
    <row r="21" spans="1:12" x14ac:dyDescent="0.2">
      <c r="A21" s="5" t="s">
        <v>13</v>
      </c>
      <c r="B21" s="85">
        <v>13275</v>
      </c>
      <c r="C21" s="85">
        <v>6604</v>
      </c>
      <c r="D21" s="84">
        <f t="shared" si="0"/>
        <v>19879</v>
      </c>
      <c r="E21" s="86">
        <v>4275</v>
      </c>
      <c r="F21" s="84">
        <f t="shared" si="1"/>
        <v>24154</v>
      </c>
      <c r="G21" s="87">
        <v>7</v>
      </c>
      <c r="H21" s="87">
        <v>2</v>
      </c>
      <c r="I21" s="87">
        <v>0</v>
      </c>
      <c r="J21" s="16">
        <f t="shared" si="2"/>
        <v>9</v>
      </c>
      <c r="K21" s="7">
        <f t="shared" si="3"/>
        <v>2683.7777777777778</v>
      </c>
      <c r="L21" s="5"/>
    </row>
    <row r="22" spans="1:12" x14ac:dyDescent="0.2">
      <c r="A22" s="5" t="s">
        <v>14</v>
      </c>
      <c r="B22" s="85">
        <v>18698</v>
      </c>
      <c r="C22" s="85">
        <v>9806</v>
      </c>
      <c r="D22" s="84">
        <f t="shared" si="0"/>
        <v>28504</v>
      </c>
      <c r="E22" s="86">
        <v>6338</v>
      </c>
      <c r="F22" s="84">
        <f t="shared" si="1"/>
        <v>34842</v>
      </c>
      <c r="G22" s="87">
        <v>12</v>
      </c>
      <c r="H22" s="87">
        <v>2</v>
      </c>
      <c r="I22" s="87">
        <v>0</v>
      </c>
      <c r="J22" s="16">
        <f t="shared" si="2"/>
        <v>14</v>
      </c>
      <c r="K22" s="7">
        <f t="shared" si="3"/>
        <v>2488.7142857142858</v>
      </c>
      <c r="L22" s="5"/>
    </row>
    <row r="23" spans="1:12" x14ac:dyDescent="0.2">
      <c r="A23" s="5" t="s">
        <v>15</v>
      </c>
      <c r="B23" s="85">
        <v>6751</v>
      </c>
      <c r="C23" s="85">
        <v>3265</v>
      </c>
      <c r="D23" s="84">
        <f t="shared" si="0"/>
        <v>10016</v>
      </c>
      <c r="E23" s="86">
        <v>2580</v>
      </c>
      <c r="F23" s="84">
        <f t="shared" si="1"/>
        <v>12596</v>
      </c>
      <c r="G23" s="87">
        <v>1</v>
      </c>
      <c r="H23" s="87">
        <v>2</v>
      </c>
      <c r="I23" s="87">
        <v>0</v>
      </c>
      <c r="J23" s="16">
        <f t="shared" si="2"/>
        <v>3</v>
      </c>
      <c r="K23" s="7">
        <f t="shared" si="3"/>
        <v>4198.666666666667</v>
      </c>
      <c r="L23" s="5"/>
    </row>
    <row r="24" spans="1:12" x14ac:dyDescent="0.2">
      <c r="A24" s="5" t="s">
        <v>16</v>
      </c>
      <c r="B24" s="85">
        <v>10617</v>
      </c>
      <c r="C24" s="85">
        <v>5355</v>
      </c>
      <c r="D24" s="84">
        <f t="shared" si="0"/>
        <v>15972</v>
      </c>
      <c r="E24" s="86">
        <v>3572</v>
      </c>
      <c r="F24" s="84">
        <f t="shared" si="1"/>
        <v>19544</v>
      </c>
      <c r="G24" s="87">
        <v>4</v>
      </c>
      <c r="H24" s="87">
        <v>1</v>
      </c>
      <c r="I24" s="87">
        <v>0</v>
      </c>
      <c r="J24" s="16">
        <f t="shared" si="2"/>
        <v>5</v>
      </c>
      <c r="K24" s="7">
        <f t="shared" si="3"/>
        <v>3908.8</v>
      </c>
      <c r="L24" s="5"/>
    </row>
    <row r="25" spans="1:12" x14ac:dyDescent="0.2">
      <c r="A25" s="5" t="s">
        <v>17</v>
      </c>
      <c r="B25" s="85">
        <v>33983</v>
      </c>
      <c r="C25" s="85">
        <v>17854</v>
      </c>
      <c r="D25" s="84">
        <f t="shared" si="0"/>
        <v>51837</v>
      </c>
      <c r="E25" s="86">
        <v>13864</v>
      </c>
      <c r="F25" s="84">
        <f t="shared" si="1"/>
        <v>65701</v>
      </c>
      <c r="G25" s="87">
        <v>18</v>
      </c>
      <c r="H25" s="87">
        <v>4</v>
      </c>
      <c r="I25" s="87">
        <v>1</v>
      </c>
      <c r="J25" s="16">
        <f t="shared" si="2"/>
        <v>23</v>
      </c>
      <c r="K25" s="7">
        <f t="shared" si="3"/>
        <v>2856.5652173913045</v>
      </c>
      <c r="L25" s="5"/>
    </row>
    <row r="26" spans="1:12" x14ac:dyDescent="0.2">
      <c r="A26" s="5" t="s">
        <v>18</v>
      </c>
      <c r="B26" s="85">
        <v>14800</v>
      </c>
      <c r="C26" s="85">
        <v>6852</v>
      </c>
      <c r="D26" s="84">
        <f t="shared" si="0"/>
        <v>21652</v>
      </c>
      <c r="E26" s="86">
        <v>4290</v>
      </c>
      <c r="F26" s="84">
        <f t="shared" si="1"/>
        <v>25942</v>
      </c>
      <c r="G26" s="87">
        <v>5</v>
      </c>
      <c r="H26" s="87">
        <v>3</v>
      </c>
      <c r="I26" s="87">
        <v>1</v>
      </c>
      <c r="J26" s="16">
        <f t="shared" si="2"/>
        <v>9</v>
      </c>
      <c r="K26" s="7">
        <f t="shared" si="3"/>
        <v>2882.4444444444443</v>
      </c>
      <c r="L26" s="5"/>
    </row>
    <row r="27" spans="1:12" x14ac:dyDescent="0.2">
      <c r="A27" s="5" t="s">
        <v>19</v>
      </c>
      <c r="B27" s="85">
        <v>9413</v>
      </c>
      <c r="C27" s="85">
        <v>4594</v>
      </c>
      <c r="D27" s="84">
        <f t="shared" si="0"/>
        <v>14007</v>
      </c>
      <c r="E27" s="86">
        <v>3365</v>
      </c>
      <c r="F27" s="84">
        <f t="shared" si="1"/>
        <v>17372</v>
      </c>
      <c r="G27" s="87">
        <v>6</v>
      </c>
      <c r="H27" s="87">
        <v>0</v>
      </c>
      <c r="I27" s="87">
        <v>0</v>
      </c>
      <c r="J27" s="16">
        <f t="shared" si="2"/>
        <v>6</v>
      </c>
      <c r="K27" s="7">
        <f t="shared" si="3"/>
        <v>2895.3333333333335</v>
      </c>
      <c r="L27" s="5"/>
    </row>
    <row r="28" spans="1:12" x14ac:dyDescent="0.2">
      <c r="A28" s="5" t="s">
        <v>20</v>
      </c>
      <c r="B28" s="85">
        <v>9132</v>
      </c>
      <c r="C28" s="85">
        <v>3646</v>
      </c>
      <c r="D28" s="84">
        <f>SUM(B28+C28)</f>
        <v>12778</v>
      </c>
      <c r="E28" s="86">
        <v>2299</v>
      </c>
      <c r="F28" s="84">
        <f t="shared" si="1"/>
        <v>15077</v>
      </c>
      <c r="G28" s="87">
        <v>3</v>
      </c>
      <c r="H28" s="87">
        <v>2</v>
      </c>
      <c r="I28" s="87">
        <v>0</v>
      </c>
      <c r="J28" s="16">
        <f t="shared" si="2"/>
        <v>5</v>
      </c>
      <c r="K28" s="7">
        <f t="shared" si="3"/>
        <v>3015.4</v>
      </c>
      <c r="L28" s="5"/>
    </row>
    <row r="29" spans="1:12" x14ac:dyDescent="0.2">
      <c r="A29" s="5"/>
      <c r="B29" s="5"/>
      <c r="C29" s="5"/>
      <c r="D29" s="5"/>
      <c r="E29" s="12"/>
      <c r="F29" s="5"/>
      <c r="G29" s="5"/>
      <c r="H29" s="5"/>
      <c r="I29" s="5"/>
      <c r="J29" s="5"/>
      <c r="K29" s="5"/>
      <c r="L29" s="5"/>
    </row>
    <row r="30" spans="1:12" x14ac:dyDescent="0.2">
      <c r="A30" s="30" t="s">
        <v>246</v>
      </c>
      <c r="B30" s="5"/>
      <c r="C30" s="5"/>
      <c r="D30" s="5"/>
      <c r="E30" s="12"/>
      <c r="F30" s="5"/>
      <c r="G30" s="5"/>
      <c r="H30" s="5"/>
      <c r="I30" s="5"/>
      <c r="J30" s="5"/>
      <c r="K30" s="5"/>
      <c r="L30" s="5"/>
    </row>
    <row r="31" spans="1:12" x14ac:dyDescent="0.2">
      <c r="A31" s="30" t="s">
        <v>119</v>
      </c>
      <c r="E31" s="12"/>
    </row>
    <row r="32" spans="1:12" x14ac:dyDescent="0.2">
      <c r="E32" s="12"/>
    </row>
    <row r="35" spans="1:4" x14ac:dyDescent="0.2">
      <c r="A35" s="13"/>
      <c r="B35" s="13"/>
      <c r="C35" s="13"/>
      <c r="D35" s="13"/>
    </row>
    <row r="36" spans="1:4" x14ac:dyDescent="0.2">
      <c r="A36" s="13"/>
      <c r="B36" s="13"/>
      <c r="C36" s="13"/>
      <c r="D36" s="13"/>
    </row>
    <row r="37" spans="1:4" x14ac:dyDescent="0.2">
      <c r="A37" s="13"/>
      <c r="B37" s="13"/>
      <c r="C37" s="13"/>
      <c r="D37" s="13"/>
    </row>
    <row r="38" spans="1:4" x14ac:dyDescent="0.2">
      <c r="A38" s="13"/>
      <c r="B38" s="13"/>
      <c r="C38" s="13"/>
      <c r="D38" s="13"/>
    </row>
    <row r="39" spans="1:4" x14ac:dyDescent="0.2">
      <c r="A39" s="13"/>
      <c r="B39" s="13"/>
      <c r="C39" s="13"/>
      <c r="D39" s="13"/>
    </row>
    <row r="40" spans="1:4" x14ac:dyDescent="0.2">
      <c r="A40" s="13"/>
      <c r="B40" s="13"/>
      <c r="C40" s="13"/>
      <c r="D40" s="13"/>
    </row>
    <row r="41" spans="1:4" x14ac:dyDescent="0.2">
      <c r="A41" s="13"/>
      <c r="B41" s="13"/>
      <c r="C41" s="13"/>
      <c r="D41" s="13"/>
    </row>
    <row r="42" spans="1:4" x14ac:dyDescent="0.2">
      <c r="A42" s="13"/>
      <c r="B42" s="13"/>
      <c r="C42" s="13"/>
      <c r="D42" s="13"/>
    </row>
    <row r="43" spans="1:4" x14ac:dyDescent="0.2">
      <c r="A43" s="13"/>
      <c r="B43" s="13"/>
      <c r="C43" s="13"/>
      <c r="D43" s="13"/>
    </row>
    <row r="44" spans="1:4" x14ac:dyDescent="0.2">
      <c r="A44" s="13"/>
      <c r="B44" s="13"/>
      <c r="C44" s="13"/>
      <c r="D44" s="13"/>
    </row>
    <row r="45" spans="1:4" x14ac:dyDescent="0.2">
      <c r="A45" s="13"/>
      <c r="B45" s="13"/>
      <c r="C45" s="13"/>
      <c r="D45" s="13"/>
    </row>
    <row r="46" spans="1:4" x14ac:dyDescent="0.2">
      <c r="A46" s="13"/>
      <c r="B46" s="13"/>
      <c r="C46" s="13"/>
      <c r="D46" s="13"/>
    </row>
    <row r="47" spans="1:4" x14ac:dyDescent="0.2">
      <c r="A47" s="13"/>
      <c r="B47" s="13"/>
      <c r="C47" s="13"/>
      <c r="D47" s="13"/>
    </row>
    <row r="48" spans="1:4" x14ac:dyDescent="0.2">
      <c r="A48" s="13"/>
      <c r="B48" s="13"/>
      <c r="C48" s="13"/>
      <c r="D48" s="13"/>
    </row>
    <row r="49" spans="1:4" x14ac:dyDescent="0.2">
      <c r="A49" s="13"/>
      <c r="B49" s="13"/>
      <c r="C49" s="13"/>
      <c r="D49" s="13"/>
    </row>
    <row r="50" spans="1:4" x14ac:dyDescent="0.2">
      <c r="A50" s="13"/>
      <c r="B50" s="13"/>
      <c r="C50" s="13"/>
      <c r="D50" s="13"/>
    </row>
    <row r="51" spans="1:4" x14ac:dyDescent="0.2">
      <c r="A51" s="13"/>
      <c r="B51" s="13"/>
      <c r="C51" s="13"/>
      <c r="D51" s="13"/>
    </row>
    <row r="52" spans="1:4" x14ac:dyDescent="0.2">
      <c r="A52" s="13"/>
      <c r="B52" s="13"/>
      <c r="C52" s="13"/>
      <c r="D52" s="13"/>
    </row>
    <row r="53" spans="1:4" x14ac:dyDescent="0.2">
      <c r="A53" s="13"/>
      <c r="B53" s="13"/>
      <c r="C53" s="13"/>
      <c r="D53" s="13"/>
    </row>
    <row r="54" spans="1:4" x14ac:dyDescent="0.2">
      <c r="A54" s="13"/>
      <c r="B54" s="13"/>
      <c r="C54" s="13"/>
      <c r="D54" s="13"/>
    </row>
    <row r="55" spans="1:4" x14ac:dyDescent="0.2">
      <c r="A55" s="13"/>
      <c r="B55" s="13"/>
      <c r="C55" s="13"/>
      <c r="D55" s="13"/>
    </row>
  </sheetData>
  <mergeCells count="6">
    <mergeCell ref="B3:F3"/>
    <mergeCell ref="G3:K3"/>
    <mergeCell ref="B5:F5"/>
    <mergeCell ref="G5:K5"/>
    <mergeCell ref="A5:A6"/>
    <mergeCell ref="A3:A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workbookViewId="0"/>
  </sheetViews>
  <sheetFormatPr defaultRowHeight="15" x14ac:dyDescent="0.25"/>
  <cols>
    <col min="1" max="1" width="16.85546875" customWidth="1"/>
    <col min="2" max="9" width="20.7109375" customWidth="1"/>
  </cols>
  <sheetData>
    <row r="1" spans="1:9" x14ac:dyDescent="0.25">
      <c r="A1" s="35" t="s">
        <v>120</v>
      </c>
      <c r="B1" s="35" t="s">
        <v>313</v>
      </c>
      <c r="C1" s="4"/>
      <c r="D1" s="4"/>
      <c r="E1" s="4"/>
      <c r="F1" s="4"/>
      <c r="G1" s="4"/>
      <c r="H1" s="4"/>
      <c r="I1" s="4"/>
    </row>
    <row r="2" spans="1:9" x14ac:dyDescent="0.25">
      <c r="A2" s="36"/>
      <c r="B2" s="4"/>
      <c r="C2" s="4"/>
      <c r="D2" s="4"/>
      <c r="E2" s="4"/>
      <c r="F2" s="4"/>
      <c r="G2" s="4"/>
      <c r="H2" s="4"/>
      <c r="I2" s="4"/>
    </row>
    <row r="3" spans="1:9" ht="22.5" x14ac:dyDescent="0.25">
      <c r="A3" s="40" t="s">
        <v>21</v>
      </c>
      <c r="B3" s="40" t="s">
        <v>252</v>
      </c>
      <c r="C3" s="40" t="s">
        <v>52</v>
      </c>
      <c r="D3" s="40" t="s">
        <v>251</v>
      </c>
      <c r="E3" s="40" t="s">
        <v>52</v>
      </c>
      <c r="F3" s="40" t="s">
        <v>253</v>
      </c>
      <c r="G3" s="40" t="s">
        <v>52</v>
      </c>
      <c r="H3" s="40" t="s">
        <v>254</v>
      </c>
      <c r="I3" s="31"/>
    </row>
    <row r="4" spans="1:9" ht="22.5" x14ac:dyDescent="0.25">
      <c r="A4" s="41" t="s">
        <v>33</v>
      </c>
      <c r="B4" s="41" t="s">
        <v>256</v>
      </c>
      <c r="C4" s="41" t="s">
        <v>52</v>
      </c>
      <c r="D4" s="41" t="s">
        <v>257</v>
      </c>
      <c r="E4" s="41" t="s">
        <v>52</v>
      </c>
      <c r="F4" s="41" t="s">
        <v>258</v>
      </c>
      <c r="G4" s="41" t="s">
        <v>52</v>
      </c>
      <c r="H4" s="41" t="s">
        <v>259</v>
      </c>
      <c r="I4" s="10"/>
    </row>
    <row r="5" spans="1:9" x14ac:dyDescent="0.25">
      <c r="B5" s="42" t="s">
        <v>74</v>
      </c>
      <c r="C5" s="43"/>
      <c r="D5" s="42" t="s">
        <v>75</v>
      </c>
      <c r="E5" s="43"/>
      <c r="F5" s="42" t="s">
        <v>76</v>
      </c>
      <c r="G5" s="43"/>
      <c r="H5" s="43"/>
      <c r="I5" s="10"/>
    </row>
    <row r="6" spans="1:9" x14ac:dyDescent="0.25">
      <c r="A6" s="10"/>
      <c r="B6" s="32" t="s">
        <v>77</v>
      </c>
      <c r="C6" s="32" t="s">
        <v>78</v>
      </c>
      <c r="D6" s="32" t="s">
        <v>255</v>
      </c>
      <c r="E6" s="32" t="s">
        <v>78</v>
      </c>
      <c r="F6" s="32" t="s">
        <v>77</v>
      </c>
      <c r="G6" s="32" t="s">
        <v>78</v>
      </c>
      <c r="H6" s="32" t="s">
        <v>77</v>
      </c>
      <c r="I6" s="32" t="s">
        <v>78</v>
      </c>
    </row>
    <row r="7" spans="1:9" x14ac:dyDescent="0.25">
      <c r="A7" s="10"/>
      <c r="B7" s="33" t="s">
        <v>79</v>
      </c>
      <c r="C7" s="34"/>
      <c r="D7" s="33" t="s">
        <v>80</v>
      </c>
      <c r="E7" s="34"/>
      <c r="F7" s="33" t="s">
        <v>79</v>
      </c>
      <c r="G7" s="34"/>
      <c r="H7" s="33" t="s">
        <v>79</v>
      </c>
      <c r="I7" s="34"/>
    </row>
    <row r="8" spans="1:9" ht="15.75" thickBot="1" x14ac:dyDescent="0.3">
      <c r="A8" s="37" t="s">
        <v>121</v>
      </c>
      <c r="B8" s="18">
        <v>31581</v>
      </c>
      <c r="C8" s="75">
        <v>90.830912594552615</v>
      </c>
      <c r="D8" s="18">
        <v>99451</v>
      </c>
      <c r="E8" s="75">
        <v>90.725063401996024</v>
      </c>
      <c r="F8" s="18">
        <v>32194</v>
      </c>
      <c r="G8" s="75">
        <v>90.1</v>
      </c>
      <c r="H8" s="18">
        <v>33392</v>
      </c>
      <c r="I8" s="75">
        <v>92.220166257007932</v>
      </c>
    </row>
    <row r="9" spans="1:9" x14ac:dyDescent="0.25">
      <c r="A9" s="38" t="s">
        <v>7</v>
      </c>
      <c r="B9" s="19">
        <v>857</v>
      </c>
      <c r="C9" s="76">
        <v>95.75</v>
      </c>
      <c r="D9" s="19">
        <v>2750</v>
      </c>
      <c r="E9" s="76">
        <v>94.31</v>
      </c>
      <c r="F9" s="19">
        <v>878</v>
      </c>
      <c r="G9" s="76">
        <v>94.41</v>
      </c>
      <c r="H9" s="19">
        <v>857</v>
      </c>
      <c r="I9" s="76">
        <v>95.75</v>
      </c>
    </row>
    <row r="10" spans="1:9" x14ac:dyDescent="0.25">
      <c r="A10" s="38" t="s">
        <v>6</v>
      </c>
      <c r="B10" s="19">
        <v>831</v>
      </c>
      <c r="C10" s="76">
        <v>94.22</v>
      </c>
      <c r="D10" s="19">
        <v>2643</v>
      </c>
      <c r="E10" s="76">
        <v>96.04</v>
      </c>
      <c r="F10" s="19">
        <v>849</v>
      </c>
      <c r="G10" s="76">
        <v>97.81</v>
      </c>
      <c r="H10" s="19">
        <v>831</v>
      </c>
      <c r="I10" s="76">
        <v>94.22</v>
      </c>
    </row>
    <row r="11" spans="1:9" x14ac:dyDescent="0.25">
      <c r="A11" s="38" t="s">
        <v>4</v>
      </c>
      <c r="B11" s="19">
        <v>804</v>
      </c>
      <c r="C11" s="76">
        <v>95.71</v>
      </c>
      <c r="D11" s="19">
        <v>2685</v>
      </c>
      <c r="E11" s="76">
        <v>96.62</v>
      </c>
      <c r="F11" s="19">
        <v>900</v>
      </c>
      <c r="G11" s="76">
        <v>96.05</v>
      </c>
      <c r="H11" s="19">
        <v>799</v>
      </c>
      <c r="I11" s="76">
        <v>95.69</v>
      </c>
    </row>
    <row r="12" spans="1:9" x14ac:dyDescent="0.25">
      <c r="A12" s="38" t="s">
        <v>9</v>
      </c>
      <c r="B12" s="19">
        <v>308</v>
      </c>
      <c r="C12" s="76">
        <v>93.62</v>
      </c>
      <c r="D12" s="19">
        <v>1089</v>
      </c>
      <c r="E12" s="76">
        <v>96.71</v>
      </c>
      <c r="F12" s="19">
        <v>395</v>
      </c>
      <c r="G12" s="76">
        <v>98.26</v>
      </c>
      <c r="H12" s="19">
        <v>303</v>
      </c>
      <c r="I12" s="76">
        <v>93.52</v>
      </c>
    </row>
    <row r="13" spans="1:9" x14ac:dyDescent="0.25">
      <c r="A13" s="38" t="s">
        <v>14</v>
      </c>
      <c r="B13" s="19">
        <v>2114</v>
      </c>
      <c r="C13" s="76">
        <v>86.22</v>
      </c>
      <c r="D13" s="19">
        <v>6540</v>
      </c>
      <c r="E13" s="76">
        <v>89.54</v>
      </c>
      <c r="F13" s="19">
        <v>2023</v>
      </c>
      <c r="G13" s="76">
        <v>91.5</v>
      </c>
      <c r="H13" s="19">
        <v>2058</v>
      </c>
      <c r="I13" s="76">
        <v>86.62</v>
      </c>
    </row>
    <row r="14" spans="1:9" x14ac:dyDescent="0.25">
      <c r="A14" s="38" t="s">
        <v>10</v>
      </c>
      <c r="B14" s="19">
        <v>623</v>
      </c>
      <c r="C14" s="76">
        <v>98.11</v>
      </c>
      <c r="D14" s="19">
        <v>1987</v>
      </c>
      <c r="E14" s="76">
        <v>95.76</v>
      </c>
      <c r="F14" s="19">
        <v>621</v>
      </c>
      <c r="G14" s="76">
        <v>93.38</v>
      </c>
      <c r="H14" s="19">
        <v>623</v>
      </c>
      <c r="I14" s="76">
        <v>98.11</v>
      </c>
    </row>
    <row r="15" spans="1:9" x14ac:dyDescent="0.25">
      <c r="A15" s="38" t="s">
        <v>12</v>
      </c>
      <c r="B15" s="19">
        <v>524</v>
      </c>
      <c r="C15" s="76">
        <v>81.489999999999995</v>
      </c>
      <c r="D15" s="19">
        <v>2001</v>
      </c>
      <c r="E15" s="76">
        <v>90.67</v>
      </c>
      <c r="F15" s="19">
        <v>530</v>
      </c>
      <c r="G15" s="76">
        <v>92.5</v>
      </c>
      <c r="H15" s="19">
        <v>535</v>
      </c>
      <c r="I15" s="76">
        <v>91.92</v>
      </c>
    </row>
    <row r="16" spans="1:9" x14ac:dyDescent="0.25">
      <c r="A16" s="38" t="s">
        <v>11</v>
      </c>
      <c r="B16" s="19">
        <v>1012</v>
      </c>
      <c r="C16" s="76">
        <v>96.75</v>
      </c>
      <c r="D16" s="19">
        <v>3597</v>
      </c>
      <c r="E16" s="76">
        <v>95.97</v>
      </c>
      <c r="F16" s="19">
        <v>1145</v>
      </c>
      <c r="G16" s="76">
        <v>95.58</v>
      </c>
      <c r="H16" s="19">
        <v>1070</v>
      </c>
      <c r="I16" s="76">
        <v>96.31</v>
      </c>
    </row>
    <row r="17" spans="1:9" x14ac:dyDescent="0.25">
      <c r="A17" s="38" t="s">
        <v>81</v>
      </c>
      <c r="B17" s="19">
        <v>1221</v>
      </c>
      <c r="C17" s="76">
        <v>96.07</v>
      </c>
      <c r="D17" s="19">
        <v>3799</v>
      </c>
      <c r="E17" s="76">
        <v>94.95</v>
      </c>
      <c r="F17" s="19">
        <v>1156</v>
      </c>
      <c r="G17" s="76">
        <v>93.83</v>
      </c>
      <c r="H17" s="19">
        <v>1221</v>
      </c>
      <c r="I17" s="76">
        <v>96.75</v>
      </c>
    </row>
    <row r="18" spans="1:9" x14ac:dyDescent="0.25">
      <c r="A18" s="38" t="s">
        <v>18</v>
      </c>
      <c r="B18" s="19">
        <v>1521</v>
      </c>
      <c r="C18" s="76">
        <v>93.48</v>
      </c>
      <c r="D18" s="19">
        <v>4575</v>
      </c>
      <c r="E18" s="76">
        <v>85.04</v>
      </c>
      <c r="F18" s="19">
        <v>1349</v>
      </c>
      <c r="G18" s="76">
        <v>76.69</v>
      </c>
      <c r="H18" s="19">
        <v>1548</v>
      </c>
      <c r="I18" s="76">
        <v>93.14</v>
      </c>
    </row>
    <row r="19" spans="1:9" x14ac:dyDescent="0.25">
      <c r="A19" s="38" t="s">
        <v>8</v>
      </c>
      <c r="B19" s="19">
        <v>1811</v>
      </c>
      <c r="C19" s="76">
        <v>85.79</v>
      </c>
      <c r="D19" s="19">
        <v>5975</v>
      </c>
      <c r="E19" s="76">
        <v>90.23</v>
      </c>
      <c r="F19" s="19">
        <v>1966</v>
      </c>
      <c r="G19" s="76">
        <v>88.72</v>
      </c>
      <c r="H19" s="19">
        <v>1736</v>
      </c>
      <c r="I19" s="76">
        <v>89.03</v>
      </c>
    </row>
    <row r="20" spans="1:9" x14ac:dyDescent="0.25">
      <c r="A20" s="38" t="s">
        <v>3</v>
      </c>
      <c r="B20" s="19">
        <v>882</v>
      </c>
      <c r="C20" s="76">
        <v>90.46</v>
      </c>
      <c r="D20" s="19">
        <v>3436</v>
      </c>
      <c r="E20" s="76">
        <v>95.55</v>
      </c>
      <c r="F20" s="19">
        <v>1221</v>
      </c>
      <c r="G20" s="76">
        <v>95.99</v>
      </c>
      <c r="H20" s="19">
        <v>894</v>
      </c>
      <c r="I20" s="76">
        <v>88.6</v>
      </c>
    </row>
    <row r="21" spans="1:9" x14ac:dyDescent="0.25">
      <c r="A21" s="38" t="s">
        <v>13</v>
      </c>
      <c r="B21" s="19">
        <v>1344</v>
      </c>
      <c r="C21" s="76">
        <v>93.53</v>
      </c>
      <c r="D21" s="19">
        <v>3818</v>
      </c>
      <c r="E21" s="76">
        <v>83.99</v>
      </c>
      <c r="F21" s="19">
        <v>1216</v>
      </c>
      <c r="G21" s="76">
        <v>83</v>
      </c>
      <c r="H21" s="19">
        <v>1216</v>
      </c>
      <c r="I21" s="76">
        <v>93.18</v>
      </c>
    </row>
    <row r="22" spans="1:9" x14ac:dyDescent="0.25">
      <c r="A22" s="38" t="s">
        <v>17</v>
      </c>
      <c r="B22" s="19">
        <v>3276</v>
      </c>
      <c r="C22" s="76">
        <v>82.21</v>
      </c>
      <c r="D22" s="19">
        <v>9811</v>
      </c>
      <c r="E22" s="76">
        <v>86.25</v>
      </c>
      <c r="F22" s="19">
        <v>3370</v>
      </c>
      <c r="G22" s="76">
        <v>85.02</v>
      </c>
      <c r="H22" s="19">
        <v>3613</v>
      </c>
      <c r="I22" s="76">
        <v>85.33</v>
      </c>
    </row>
    <row r="23" spans="1:9" x14ac:dyDescent="0.25">
      <c r="A23" s="38" t="s">
        <v>19</v>
      </c>
      <c r="B23" s="19">
        <v>840</v>
      </c>
      <c r="C23" s="76">
        <v>69.36</v>
      </c>
      <c r="D23" s="19">
        <v>3158</v>
      </c>
      <c r="E23" s="76">
        <v>75.86</v>
      </c>
      <c r="F23" s="19">
        <v>954</v>
      </c>
      <c r="G23" s="76">
        <v>77.12</v>
      </c>
      <c r="H23" s="19">
        <v>909</v>
      </c>
      <c r="I23" s="76">
        <v>74.81</v>
      </c>
    </row>
    <row r="24" spans="1:9" x14ac:dyDescent="0.25">
      <c r="A24" s="38" t="s">
        <v>15</v>
      </c>
      <c r="B24" s="19">
        <v>768</v>
      </c>
      <c r="C24" s="76">
        <v>95.4</v>
      </c>
      <c r="D24" s="19">
        <v>2172</v>
      </c>
      <c r="E24" s="76">
        <v>91.03</v>
      </c>
      <c r="F24" s="19">
        <v>710</v>
      </c>
      <c r="G24" s="76">
        <v>91.03</v>
      </c>
      <c r="H24" s="19">
        <v>765</v>
      </c>
      <c r="I24" s="76">
        <v>97.08</v>
      </c>
    </row>
    <row r="25" spans="1:9" x14ac:dyDescent="0.25">
      <c r="A25" s="38" t="s">
        <v>20</v>
      </c>
      <c r="B25" s="19">
        <v>1085</v>
      </c>
      <c r="C25" s="76">
        <v>92.34</v>
      </c>
      <c r="D25" s="19">
        <v>3056</v>
      </c>
      <c r="E25" s="76">
        <v>92.38</v>
      </c>
      <c r="F25" s="19">
        <v>1228</v>
      </c>
      <c r="G25" s="76">
        <v>95.94</v>
      </c>
      <c r="H25" s="19">
        <v>1153</v>
      </c>
      <c r="I25" s="76">
        <v>92.31</v>
      </c>
    </row>
    <row r="26" spans="1:9" x14ac:dyDescent="0.25">
      <c r="A26" s="38" t="s">
        <v>5</v>
      </c>
      <c r="B26" s="19">
        <v>1242</v>
      </c>
      <c r="C26" s="76">
        <v>98.03</v>
      </c>
      <c r="D26" s="19">
        <v>4059</v>
      </c>
      <c r="E26" s="76">
        <v>92.1</v>
      </c>
      <c r="F26" s="19">
        <v>1241</v>
      </c>
      <c r="G26" s="76">
        <v>88.9</v>
      </c>
      <c r="H26" s="19">
        <v>1154</v>
      </c>
      <c r="I26" s="76">
        <v>97.88</v>
      </c>
    </row>
    <row r="27" spans="1:9" x14ac:dyDescent="0.25">
      <c r="A27" s="38" t="s">
        <v>2</v>
      </c>
      <c r="B27" s="19">
        <v>997</v>
      </c>
      <c r="C27" s="76">
        <v>95.59</v>
      </c>
      <c r="D27" s="19">
        <v>3034</v>
      </c>
      <c r="E27" s="76">
        <v>97.24</v>
      </c>
      <c r="F27" s="19">
        <v>911</v>
      </c>
      <c r="G27" s="76">
        <v>95.69</v>
      </c>
      <c r="H27" s="19">
        <v>1183</v>
      </c>
      <c r="I27" s="76">
        <v>96.89</v>
      </c>
    </row>
    <row r="28" spans="1:9" x14ac:dyDescent="0.25">
      <c r="A28" s="38" t="s">
        <v>53</v>
      </c>
      <c r="B28" s="19">
        <v>6809</v>
      </c>
      <c r="C28" s="76">
        <v>93.47</v>
      </c>
      <c r="D28" s="19">
        <v>21408</v>
      </c>
      <c r="E28" s="76">
        <v>92.51</v>
      </c>
      <c r="F28" s="19">
        <v>6958</v>
      </c>
      <c r="G28" s="76">
        <v>91.54</v>
      </c>
      <c r="H28" s="19">
        <v>8131</v>
      </c>
      <c r="I28" s="76">
        <v>94.74</v>
      </c>
    </row>
    <row r="29" spans="1:9" ht="15.75" thickBot="1" x14ac:dyDescent="0.3">
      <c r="A29" s="39" t="s">
        <v>1</v>
      </c>
      <c r="B29" s="20">
        <v>2712</v>
      </c>
      <c r="C29" s="77">
        <v>94.99</v>
      </c>
      <c r="D29" s="20">
        <v>7858</v>
      </c>
      <c r="E29" s="77">
        <v>90.68</v>
      </c>
      <c r="F29" s="20">
        <v>2573</v>
      </c>
      <c r="G29" s="77">
        <v>91.5</v>
      </c>
      <c r="H29" s="20">
        <v>2793</v>
      </c>
      <c r="I29" s="77">
        <v>95.88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0"/>
  <sheetViews>
    <sheetView workbookViewId="0"/>
  </sheetViews>
  <sheetFormatPr defaultRowHeight="15" x14ac:dyDescent="0.25"/>
  <cols>
    <col min="1" max="1" width="16.7109375" style="103" bestFit="1" customWidth="1"/>
    <col min="2" max="2" width="38" style="103" customWidth="1"/>
    <col min="3" max="3" width="20.140625" style="103" customWidth="1"/>
    <col min="4" max="4" width="19.28515625" style="103" customWidth="1"/>
    <col min="5" max="5" width="21.5703125" style="103" customWidth="1"/>
    <col min="6" max="6" width="21.85546875" style="103" customWidth="1"/>
    <col min="7" max="16384" width="9.140625" style="103"/>
  </cols>
  <sheetData>
    <row r="1" spans="1:6" x14ac:dyDescent="0.25">
      <c r="A1" s="102" t="s">
        <v>319</v>
      </c>
      <c r="B1" s="102" t="s">
        <v>322</v>
      </c>
    </row>
    <row r="3" spans="1:6" ht="30.75" customHeight="1" x14ac:dyDescent="0.25"/>
    <row r="4" spans="1:6" ht="31.5" customHeight="1" x14ac:dyDescent="0.25">
      <c r="B4" s="97" t="s">
        <v>260</v>
      </c>
      <c r="C4" s="98" t="s">
        <v>261</v>
      </c>
      <c r="D4" s="98"/>
      <c r="E4" s="98" t="s">
        <v>262</v>
      </c>
      <c r="F4" s="98"/>
    </row>
    <row r="5" spans="1:6" ht="41.25" customHeight="1" x14ac:dyDescent="0.25">
      <c r="B5" s="97"/>
      <c r="C5" s="98"/>
      <c r="D5" s="98"/>
      <c r="E5" s="98"/>
      <c r="F5" s="98"/>
    </row>
    <row r="6" spans="1:6" x14ac:dyDescent="0.25">
      <c r="B6" s="57" t="s">
        <v>263</v>
      </c>
      <c r="C6" s="57" t="s">
        <v>73</v>
      </c>
      <c r="D6" s="57" t="s">
        <v>72</v>
      </c>
      <c r="E6" s="57" t="s">
        <v>73</v>
      </c>
      <c r="F6" s="57" t="s">
        <v>72</v>
      </c>
    </row>
    <row r="7" spans="1:6" x14ac:dyDescent="0.25">
      <c r="B7" s="58" t="s">
        <v>4</v>
      </c>
      <c r="C7" s="60">
        <v>285</v>
      </c>
      <c r="D7" s="60">
        <v>183</v>
      </c>
      <c r="E7" s="59">
        <v>0.55900000000000005</v>
      </c>
      <c r="F7" s="59">
        <v>0.34300000000000003</v>
      </c>
    </row>
    <row r="8" spans="1:6" x14ac:dyDescent="0.25">
      <c r="B8" s="58" t="s">
        <v>6</v>
      </c>
      <c r="C8" s="60">
        <v>311</v>
      </c>
      <c r="D8" s="60">
        <v>299</v>
      </c>
      <c r="E8" s="59">
        <v>0.64</v>
      </c>
      <c r="F8" s="59">
        <v>0.51100000000000001</v>
      </c>
    </row>
    <row r="9" spans="1:6" x14ac:dyDescent="0.25">
      <c r="B9" s="58" t="s">
        <v>2</v>
      </c>
      <c r="C9" s="60">
        <v>437</v>
      </c>
      <c r="D9" s="60">
        <v>389</v>
      </c>
      <c r="E9" s="59">
        <v>0.76400000000000001</v>
      </c>
      <c r="F9" s="59">
        <v>0.60699999999999998</v>
      </c>
    </row>
    <row r="10" spans="1:6" x14ac:dyDescent="0.25">
      <c r="B10" s="58" t="s">
        <v>14</v>
      </c>
      <c r="C10" s="60">
        <v>948</v>
      </c>
      <c r="D10" s="60">
        <v>758</v>
      </c>
      <c r="E10" s="59">
        <v>0.71499999999999997</v>
      </c>
      <c r="F10" s="59">
        <v>0.55900000000000005</v>
      </c>
    </row>
    <row r="11" spans="1:6" x14ac:dyDescent="0.25">
      <c r="B11" s="58" t="s">
        <v>7</v>
      </c>
      <c r="C11" s="60">
        <v>294</v>
      </c>
      <c r="D11" s="60">
        <v>220</v>
      </c>
      <c r="E11" s="59">
        <v>0.57599999999999996</v>
      </c>
      <c r="F11" s="59">
        <v>0.39900000000000002</v>
      </c>
    </row>
    <row r="12" spans="1:6" x14ac:dyDescent="0.25">
      <c r="B12" s="58" t="s">
        <v>264</v>
      </c>
      <c r="C12" s="60">
        <v>152</v>
      </c>
      <c r="D12" s="60">
        <v>92</v>
      </c>
      <c r="E12" s="59">
        <v>0.253</v>
      </c>
      <c r="F12" s="59">
        <v>0.151</v>
      </c>
    </row>
    <row r="13" spans="1:6" x14ac:dyDescent="0.25">
      <c r="B13" s="58" t="s">
        <v>9</v>
      </c>
      <c r="C13" s="60">
        <v>32</v>
      </c>
      <c r="D13" s="60">
        <v>23</v>
      </c>
      <c r="E13" s="59">
        <v>0.16600000000000001</v>
      </c>
      <c r="F13" s="59">
        <v>0.114</v>
      </c>
    </row>
    <row r="14" spans="1:6" x14ac:dyDescent="0.25">
      <c r="B14" s="58" t="s">
        <v>3</v>
      </c>
      <c r="C14" s="60">
        <v>358</v>
      </c>
      <c r="D14" s="60">
        <v>236</v>
      </c>
      <c r="E14" s="59">
        <v>0.496</v>
      </c>
      <c r="F14" s="59">
        <v>0.34200000000000003</v>
      </c>
    </row>
    <row r="15" spans="1:6" x14ac:dyDescent="0.25">
      <c r="B15" s="58" t="s">
        <v>15</v>
      </c>
      <c r="C15" s="60">
        <v>125</v>
      </c>
      <c r="D15" s="60">
        <v>56</v>
      </c>
      <c r="E15" s="59">
        <v>0.27</v>
      </c>
      <c r="F15" s="59">
        <v>0.124</v>
      </c>
    </row>
    <row r="16" spans="1:6" x14ac:dyDescent="0.25">
      <c r="B16" s="58" t="s">
        <v>10</v>
      </c>
      <c r="C16" s="60">
        <v>247</v>
      </c>
      <c r="D16" s="60">
        <v>187</v>
      </c>
      <c r="E16" s="59">
        <v>0.66600000000000004</v>
      </c>
      <c r="F16" s="59">
        <v>0.46300000000000002</v>
      </c>
    </row>
    <row r="17" spans="2:6" x14ac:dyDescent="0.25">
      <c r="B17" s="58" t="s">
        <v>1</v>
      </c>
      <c r="C17" s="60">
        <v>1051</v>
      </c>
      <c r="D17" s="60">
        <v>856</v>
      </c>
      <c r="E17" s="59">
        <v>0.64900000000000002</v>
      </c>
      <c r="F17" s="59">
        <v>0.498</v>
      </c>
    </row>
    <row r="18" spans="2:6" x14ac:dyDescent="0.25">
      <c r="B18" s="58" t="s">
        <v>12</v>
      </c>
      <c r="C18" s="60">
        <v>473</v>
      </c>
      <c r="D18" s="60">
        <v>383</v>
      </c>
      <c r="E18" s="59">
        <v>0.64</v>
      </c>
      <c r="F18" s="59">
        <v>0.503</v>
      </c>
    </row>
    <row r="19" spans="2:6" x14ac:dyDescent="0.25">
      <c r="B19" s="58" t="s">
        <v>5</v>
      </c>
      <c r="C19" s="60">
        <v>633</v>
      </c>
      <c r="D19" s="60">
        <v>500</v>
      </c>
      <c r="E19" s="59">
        <v>0.75600000000000001</v>
      </c>
      <c r="F19" s="59">
        <v>0.59599999999999997</v>
      </c>
    </row>
    <row r="20" spans="2:6" x14ac:dyDescent="0.25">
      <c r="B20" s="58" t="s">
        <v>16</v>
      </c>
      <c r="C20" s="60">
        <v>477</v>
      </c>
      <c r="D20" s="60">
        <v>381</v>
      </c>
      <c r="E20" s="59">
        <v>0.64200000000000002</v>
      </c>
      <c r="F20" s="59">
        <v>0.48699999999999999</v>
      </c>
    </row>
    <row r="21" spans="2:6" x14ac:dyDescent="0.25">
      <c r="B21" s="58" t="s">
        <v>13</v>
      </c>
      <c r="C21" s="60">
        <v>233</v>
      </c>
      <c r="D21" s="60">
        <v>127</v>
      </c>
      <c r="E21" s="59">
        <v>0.28199999999999997</v>
      </c>
      <c r="F21" s="59">
        <v>0.14699999999999999</v>
      </c>
    </row>
    <row r="22" spans="2:6" x14ac:dyDescent="0.25">
      <c r="B22" s="58" t="s">
        <v>18</v>
      </c>
      <c r="C22" s="60">
        <v>399</v>
      </c>
      <c r="D22" s="60">
        <v>184</v>
      </c>
      <c r="E22" s="59">
        <v>0.435</v>
      </c>
      <c r="F22" s="59">
        <v>0.184</v>
      </c>
    </row>
    <row r="23" spans="2:6" x14ac:dyDescent="0.25">
      <c r="B23" s="58" t="s">
        <v>20</v>
      </c>
      <c r="C23" s="60">
        <v>399</v>
      </c>
      <c r="D23" s="60">
        <v>274</v>
      </c>
      <c r="E23" s="59">
        <v>0.63400000000000001</v>
      </c>
      <c r="F23" s="59">
        <v>0.45900000000000002</v>
      </c>
    </row>
    <row r="24" spans="2:6" x14ac:dyDescent="0.25">
      <c r="B24" s="58" t="s">
        <v>8</v>
      </c>
      <c r="C24" s="60">
        <v>699</v>
      </c>
      <c r="D24" s="60">
        <v>437</v>
      </c>
      <c r="E24" s="59">
        <v>0.56599999999999995</v>
      </c>
      <c r="F24" s="59">
        <v>0.34499999999999997</v>
      </c>
    </row>
    <row r="25" spans="2:6" x14ac:dyDescent="0.25">
      <c r="B25" s="58" t="s">
        <v>0</v>
      </c>
      <c r="C25" s="60">
        <v>2199</v>
      </c>
      <c r="D25" s="60">
        <v>1642</v>
      </c>
      <c r="E25" s="59">
        <v>0.55600000000000005</v>
      </c>
      <c r="F25" s="59">
        <v>0.40300000000000002</v>
      </c>
    </row>
    <row r="26" spans="2:6" x14ac:dyDescent="0.25">
      <c r="B26" s="58" t="s">
        <v>11</v>
      </c>
      <c r="C26" s="60">
        <v>216</v>
      </c>
      <c r="D26" s="60">
        <v>154</v>
      </c>
      <c r="E26" s="59">
        <v>0.622</v>
      </c>
      <c r="F26" s="59">
        <v>0.44600000000000001</v>
      </c>
    </row>
    <row r="27" spans="2:6" x14ac:dyDescent="0.25">
      <c r="B27" s="58" t="s">
        <v>17</v>
      </c>
      <c r="C27" s="60">
        <v>906</v>
      </c>
      <c r="D27" s="60">
        <v>644</v>
      </c>
      <c r="E27" s="59">
        <v>0.40600000000000003</v>
      </c>
      <c r="F27" s="59">
        <v>0.27400000000000002</v>
      </c>
    </row>
    <row r="28" spans="2:6" x14ac:dyDescent="0.25">
      <c r="B28" s="58" t="s">
        <v>265</v>
      </c>
      <c r="C28" s="60">
        <v>10874</v>
      </c>
      <c r="D28" s="60">
        <v>8025</v>
      </c>
      <c r="E28" s="59">
        <v>0.54800000000000004</v>
      </c>
      <c r="F28" s="59">
        <v>0.38900000000000001</v>
      </c>
    </row>
    <row r="30" spans="2:6" ht="14.25" customHeight="1" x14ac:dyDescent="0.25">
      <c r="B30" s="61" t="s">
        <v>266</v>
      </c>
      <c r="C30" s="61"/>
      <c r="D30" s="61"/>
      <c r="E30" s="61"/>
      <c r="F30" s="61"/>
    </row>
  </sheetData>
  <mergeCells count="3">
    <mergeCell ref="B4:B5"/>
    <mergeCell ref="C4:D5"/>
    <mergeCell ref="E4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0"/>
  <sheetViews>
    <sheetView workbookViewId="0">
      <selection sqref="A1:A2"/>
    </sheetView>
  </sheetViews>
  <sheetFormatPr defaultRowHeight="15" x14ac:dyDescent="0.25"/>
  <cols>
    <col min="1" max="1" width="20.7109375" customWidth="1"/>
    <col min="2" max="2" width="12.5703125" customWidth="1"/>
    <col min="22" max="22" width="14" customWidth="1"/>
  </cols>
  <sheetData>
    <row r="1" spans="1:23" x14ac:dyDescent="0.25">
      <c r="A1" s="99" t="s">
        <v>321</v>
      </c>
      <c r="C1" s="100" t="s">
        <v>316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38.25" customHeight="1" x14ac:dyDescent="0.25">
      <c r="A2" s="99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15.75" customHeight="1" thickBot="1" x14ac:dyDescent="0.3"/>
    <row r="4" spans="1:23" ht="32.25" thickBot="1" x14ac:dyDescent="0.3">
      <c r="A4" s="62" t="s">
        <v>300</v>
      </c>
      <c r="B4" s="63" t="s">
        <v>0</v>
      </c>
      <c r="C4" s="63" t="s">
        <v>267</v>
      </c>
      <c r="D4" s="63" t="s">
        <v>268</v>
      </c>
      <c r="E4" s="63" t="s">
        <v>269</v>
      </c>
      <c r="F4" s="63" t="s">
        <v>270</v>
      </c>
      <c r="G4" s="63" t="s">
        <v>271</v>
      </c>
      <c r="H4" s="63" t="s">
        <v>272</v>
      </c>
      <c r="I4" s="63" t="s">
        <v>273</v>
      </c>
      <c r="J4" s="63" t="s">
        <v>274</v>
      </c>
      <c r="K4" s="63" t="s">
        <v>275</v>
      </c>
      <c r="L4" s="63" t="s">
        <v>276</v>
      </c>
      <c r="M4" s="63" t="s">
        <v>277</v>
      </c>
      <c r="N4" s="63" t="s">
        <v>278</v>
      </c>
      <c r="O4" s="63" t="s">
        <v>279</v>
      </c>
      <c r="P4" s="63" t="s">
        <v>280</v>
      </c>
      <c r="Q4" s="63" t="s">
        <v>281</v>
      </c>
      <c r="R4" s="63" t="s">
        <v>282</v>
      </c>
      <c r="S4" s="63" t="s">
        <v>283</v>
      </c>
      <c r="T4" s="63" t="s">
        <v>284</v>
      </c>
      <c r="U4" s="63" t="s">
        <v>13</v>
      </c>
      <c r="V4" s="63" t="s">
        <v>1</v>
      </c>
      <c r="W4" s="64" t="s">
        <v>285</v>
      </c>
    </row>
    <row r="5" spans="1:23" ht="15.75" thickBot="1" x14ac:dyDescent="0.3">
      <c r="A5" s="65" t="s">
        <v>286</v>
      </c>
      <c r="B5" s="66">
        <v>1647</v>
      </c>
      <c r="C5" s="66">
        <v>375</v>
      </c>
      <c r="D5" s="66">
        <v>544</v>
      </c>
      <c r="E5" s="66">
        <v>295</v>
      </c>
      <c r="F5" s="66">
        <v>786</v>
      </c>
      <c r="G5" s="66">
        <v>254</v>
      </c>
      <c r="H5" s="66">
        <v>110</v>
      </c>
      <c r="I5" s="66">
        <v>436</v>
      </c>
      <c r="J5" s="66">
        <v>113</v>
      </c>
      <c r="K5" s="66">
        <v>321</v>
      </c>
      <c r="L5" s="66">
        <v>851</v>
      </c>
      <c r="M5" s="66">
        <v>246</v>
      </c>
      <c r="N5" s="66">
        <v>762</v>
      </c>
      <c r="O5" s="66">
        <v>0</v>
      </c>
      <c r="P5" s="66">
        <v>161</v>
      </c>
      <c r="Q5" s="66">
        <v>0</v>
      </c>
      <c r="R5" s="66">
        <v>510</v>
      </c>
      <c r="S5" s="66">
        <v>188</v>
      </c>
      <c r="T5" s="66">
        <v>2</v>
      </c>
      <c r="U5" s="66">
        <v>340</v>
      </c>
      <c r="V5" s="66">
        <v>106</v>
      </c>
      <c r="W5" s="67">
        <f>SUM(B5:V5)</f>
        <v>8047</v>
      </c>
    </row>
    <row r="6" spans="1:23" ht="15.75" thickBot="1" x14ac:dyDescent="0.3">
      <c r="A6" s="65" t="s">
        <v>287</v>
      </c>
      <c r="B6" s="66">
        <v>101</v>
      </c>
      <c r="C6" s="66">
        <v>12</v>
      </c>
      <c r="D6" s="66">
        <v>15</v>
      </c>
      <c r="E6" s="66">
        <v>22</v>
      </c>
      <c r="F6" s="66">
        <v>42</v>
      </c>
      <c r="G6" s="66">
        <v>8</v>
      </c>
      <c r="H6" s="66">
        <v>2</v>
      </c>
      <c r="I6" s="66">
        <v>31</v>
      </c>
      <c r="J6" s="66">
        <v>7</v>
      </c>
      <c r="K6" s="66">
        <v>11</v>
      </c>
      <c r="L6" s="66">
        <v>47</v>
      </c>
      <c r="M6" s="66">
        <v>13</v>
      </c>
      <c r="N6" s="66">
        <v>40</v>
      </c>
      <c r="O6" s="66">
        <v>0</v>
      </c>
      <c r="P6" s="66">
        <v>6</v>
      </c>
      <c r="Q6" s="66">
        <v>0</v>
      </c>
      <c r="R6" s="66">
        <v>13</v>
      </c>
      <c r="S6" s="66">
        <v>18</v>
      </c>
      <c r="T6" s="66">
        <v>0</v>
      </c>
      <c r="U6" s="66">
        <v>22</v>
      </c>
      <c r="V6" s="66">
        <v>7</v>
      </c>
      <c r="W6" s="67">
        <f>SUM(B6:V6)</f>
        <v>417</v>
      </c>
    </row>
    <row r="7" spans="1:23" ht="15.75" thickBot="1" x14ac:dyDescent="0.3">
      <c r="A7" s="65" t="s">
        <v>288</v>
      </c>
      <c r="B7" s="66">
        <f t="shared" ref="B7:N7" si="0">SUM(B5:B6)</f>
        <v>1748</v>
      </c>
      <c r="C7" s="66">
        <f t="shared" si="0"/>
        <v>387</v>
      </c>
      <c r="D7" s="66">
        <f t="shared" si="0"/>
        <v>559</v>
      </c>
      <c r="E7" s="66">
        <f t="shared" si="0"/>
        <v>317</v>
      </c>
      <c r="F7" s="66">
        <f t="shared" si="0"/>
        <v>828</v>
      </c>
      <c r="G7" s="66">
        <f t="shared" si="0"/>
        <v>262</v>
      </c>
      <c r="H7" s="66">
        <f t="shared" si="0"/>
        <v>112</v>
      </c>
      <c r="I7" s="66">
        <f t="shared" si="0"/>
        <v>467</v>
      </c>
      <c r="J7" s="66">
        <f t="shared" si="0"/>
        <v>120</v>
      </c>
      <c r="K7" s="66">
        <f t="shared" si="0"/>
        <v>332</v>
      </c>
      <c r="L7" s="66">
        <f t="shared" si="0"/>
        <v>898</v>
      </c>
      <c r="M7" s="66">
        <f t="shared" si="0"/>
        <v>259</v>
      </c>
      <c r="N7" s="66">
        <f t="shared" si="0"/>
        <v>802</v>
      </c>
      <c r="O7" s="66">
        <v>0</v>
      </c>
      <c r="P7" s="66">
        <f>SUM(P5:P6)</f>
        <v>167</v>
      </c>
      <c r="Q7" s="66">
        <v>0</v>
      </c>
      <c r="R7" s="66">
        <f t="shared" ref="R7:W7" si="1">SUM(R5:R6)</f>
        <v>523</v>
      </c>
      <c r="S7" s="66">
        <f t="shared" si="1"/>
        <v>206</v>
      </c>
      <c r="T7" s="66">
        <f t="shared" si="1"/>
        <v>2</v>
      </c>
      <c r="U7" s="66">
        <f t="shared" si="1"/>
        <v>362</v>
      </c>
      <c r="V7" s="66">
        <f t="shared" si="1"/>
        <v>113</v>
      </c>
      <c r="W7" s="67">
        <f t="shared" si="1"/>
        <v>8464</v>
      </c>
    </row>
    <row r="8" spans="1:23" ht="15.75" thickBot="1" x14ac:dyDescent="0.3">
      <c r="A8" s="68" t="s">
        <v>289</v>
      </c>
      <c r="B8" s="69">
        <v>5.7000000000000002E-2</v>
      </c>
      <c r="C8" s="69">
        <v>3.1E-2</v>
      </c>
      <c r="D8" s="69">
        <v>2.7E-2</v>
      </c>
      <c r="E8" s="69">
        <v>6.9000000000000006E-2</v>
      </c>
      <c r="F8" s="69">
        <v>5.0999999999999997E-2</v>
      </c>
      <c r="G8" s="69">
        <v>3.1E-2</v>
      </c>
      <c r="H8" s="69">
        <v>1.7999999999999999E-2</v>
      </c>
      <c r="I8" s="69">
        <v>6.6000000000000003E-2</v>
      </c>
      <c r="J8" s="69">
        <v>5.8000000000000003E-2</v>
      </c>
      <c r="K8" s="69">
        <v>3.3000000000000002E-2</v>
      </c>
      <c r="L8" s="69">
        <v>5.1999999999999998E-2</v>
      </c>
      <c r="M8" s="69">
        <v>0.05</v>
      </c>
      <c r="N8" s="69">
        <v>0.05</v>
      </c>
      <c r="O8" s="69">
        <v>0</v>
      </c>
      <c r="P8" s="69">
        <v>3.5999999999999997E-2</v>
      </c>
      <c r="Q8" s="69">
        <v>0</v>
      </c>
      <c r="R8" s="69">
        <v>2.5000000000000001E-2</v>
      </c>
      <c r="S8" s="69">
        <v>8.6999999999999994E-2</v>
      </c>
      <c r="T8" s="69">
        <v>0</v>
      </c>
      <c r="U8" s="69">
        <v>6.0999999999999999E-2</v>
      </c>
      <c r="V8" s="69">
        <v>6.2E-2</v>
      </c>
      <c r="W8" s="70">
        <v>4.9000000000000002E-2</v>
      </c>
    </row>
    <row r="9" spans="1:23" ht="15.75" thickBot="1" x14ac:dyDescent="0.3">
      <c r="A9" s="65" t="s">
        <v>290</v>
      </c>
      <c r="B9" s="66">
        <v>1561</v>
      </c>
      <c r="C9" s="66">
        <v>378</v>
      </c>
      <c r="D9" s="66">
        <v>484</v>
      </c>
      <c r="E9" s="66">
        <v>267</v>
      </c>
      <c r="F9" s="66">
        <v>677</v>
      </c>
      <c r="G9" s="66">
        <v>225</v>
      </c>
      <c r="H9" s="66">
        <v>109</v>
      </c>
      <c r="I9" s="66">
        <v>391</v>
      </c>
      <c r="J9" s="66">
        <v>104</v>
      </c>
      <c r="K9" s="66">
        <v>286</v>
      </c>
      <c r="L9" s="66">
        <v>883</v>
      </c>
      <c r="M9" s="66">
        <v>181</v>
      </c>
      <c r="N9" s="66">
        <v>667</v>
      </c>
      <c r="O9" s="66">
        <v>0</v>
      </c>
      <c r="P9" s="66">
        <v>245</v>
      </c>
      <c r="Q9" s="66">
        <v>1</v>
      </c>
      <c r="R9" s="66">
        <v>438</v>
      </c>
      <c r="S9" s="66">
        <v>184</v>
      </c>
      <c r="T9" s="66">
        <v>1</v>
      </c>
      <c r="U9" s="66">
        <v>326</v>
      </c>
      <c r="V9" s="66">
        <v>77</v>
      </c>
      <c r="W9" s="67">
        <f>SUM(B9:V9)</f>
        <v>7485</v>
      </c>
    </row>
    <row r="10" spans="1:23" ht="15.75" thickBot="1" x14ac:dyDescent="0.3">
      <c r="A10" s="65" t="s">
        <v>291</v>
      </c>
      <c r="B10" s="66">
        <v>232</v>
      </c>
      <c r="C10" s="66">
        <v>36</v>
      </c>
      <c r="D10" s="66">
        <v>42</v>
      </c>
      <c r="E10" s="66">
        <v>34</v>
      </c>
      <c r="F10" s="66">
        <v>99</v>
      </c>
      <c r="G10" s="66">
        <v>44</v>
      </c>
      <c r="H10" s="66">
        <v>3</v>
      </c>
      <c r="I10" s="66">
        <v>53</v>
      </c>
      <c r="J10" s="66">
        <v>4</v>
      </c>
      <c r="K10" s="66">
        <v>24</v>
      </c>
      <c r="L10" s="66">
        <v>76</v>
      </c>
      <c r="M10" s="66">
        <v>16</v>
      </c>
      <c r="N10" s="66">
        <v>101</v>
      </c>
      <c r="O10" s="66">
        <v>0</v>
      </c>
      <c r="P10" s="66">
        <v>17</v>
      </c>
      <c r="Q10" s="66">
        <v>0</v>
      </c>
      <c r="R10" s="66">
        <v>49</v>
      </c>
      <c r="S10" s="66">
        <v>23</v>
      </c>
      <c r="T10" s="66">
        <v>0</v>
      </c>
      <c r="U10" s="66">
        <v>40</v>
      </c>
      <c r="V10" s="66">
        <v>15</v>
      </c>
      <c r="W10" s="67">
        <f>SUM(B10:V10)</f>
        <v>908</v>
      </c>
    </row>
    <row r="11" spans="1:23" ht="15.75" thickBot="1" x14ac:dyDescent="0.3">
      <c r="A11" s="65" t="s">
        <v>292</v>
      </c>
      <c r="B11" s="66">
        <f>SUM(B9:B10)</f>
        <v>1793</v>
      </c>
      <c r="C11" s="66">
        <f>SUM(C9:C10)</f>
        <v>414</v>
      </c>
      <c r="D11" s="66">
        <f>SUM(D9:D10)</f>
        <v>526</v>
      </c>
      <c r="E11" s="66">
        <f t="shared" ref="E11:Q11" si="2">SUM(E9:E10)</f>
        <v>301</v>
      </c>
      <c r="F11" s="66">
        <f t="shared" si="2"/>
        <v>776</v>
      </c>
      <c r="G11" s="66">
        <f t="shared" si="2"/>
        <v>269</v>
      </c>
      <c r="H11" s="66">
        <f t="shared" si="2"/>
        <v>112</v>
      </c>
      <c r="I11" s="66">
        <f t="shared" si="2"/>
        <v>444</v>
      </c>
      <c r="J11" s="66">
        <f t="shared" si="2"/>
        <v>108</v>
      </c>
      <c r="K11" s="66">
        <f t="shared" si="2"/>
        <v>310</v>
      </c>
      <c r="L11" s="66">
        <f t="shared" si="2"/>
        <v>959</v>
      </c>
      <c r="M11" s="66">
        <f>SUM(M9:M10)</f>
        <v>197</v>
      </c>
      <c r="N11" s="66">
        <f t="shared" si="2"/>
        <v>768</v>
      </c>
      <c r="O11" s="66">
        <v>0</v>
      </c>
      <c r="P11" s="66">
        <f t="shared" si="2"/>
        <v>262</v>
      </c>
      <c r="Q11" s="66">
        <f t="shared" si="2"/>
        <v>1</v>
      </c>
      <c r="R11" s="66">
        <f>SUM(R9:R10)</f>
        <v>487</v>
      </c>
      <c r="S11" s="66">
        <f>SUM(S9:S10)</f>
        <v>207</v>
      </c>
      <c r="T11" s="66">
        <f>SUM(T9:T10)</f>
        <v>1</v>
      </c>
      <c r="U11" s="66">
        <f t="shared" ref="U11" si="3">SUM(U9:U10)</f>
        <v>366</v>
      </c>
      <c r="V11" s="66">
        <f t="shared" ref="V11" si="4">SUM(V9:V10)</f>
        <v>92</v>
      </c>
      <c r="W11" s="67">
        <v>8479</v>
      </c>
    </row>
    <row r="12" spans="1:23" ht="15.75" thickBot="1" x14ac:dyDescent="0.3">
      <c r="A12" s="68" t="s">
        <v>293</v>
      </c>
      <c r="B12" s="69">
        <v>0.129</v>
      </c>
      <c r="C12" s="69">
        <v>8.6999999999999994E-2</v>
      </c>
      <c r="D12" s="69">
        <v>0.08</v>
      </c>
      <c r="E12" s="69">
        <v>0.113</v>
      </c>
      <c r="F12" s="69">
        <v>0.127</v>
      </c>
      <c r="G12" s="69">
        <v>0.16300000000000001</v>
      </c>
      <c r="H12" s="69">
        <v>2.7E-2</v>
      </c>
      <c r="I12" s="69">
        <v>0.11899999999999999</v>
      </c>
      <c r="J12" s="69">
        <v>3.6999999999999998E-2</v>
      </c>
      <c r="K12" s="69">
        <v>7.6999999999999999E-2</v>
      </c>
      <c r="L12" s="69">
        <v>7.9000000000000001E-2</v>
      </c>
      <c r="M12" s="69">
        <v>8.1000000000000003E-2</v>
      </c>
      <c r="N12" s="69">
        <v>0.13100000000000001</v>
      </c>
      <c r="O12" s="69">
        <v>0</v>
      </c>
      <c r="P12" s="69">
        <v>6.5000000000000002E-2</v>
      </c>
      <c r="Q12" s="69">
        <v>0</v>
      </c>
      <c r="R12" s="69">
        <v>0.10100000000000001</v>
      </c>
      <c r="S12" s="69">
        <v>0.111</v>
      </c>
      <c r="T12" s="69">
        <v>0</v>
      </c>
      <c r="U12" s="69">
        <v>0.109</v>
      </c>
      <c r="V12" s="69">
        <v>0.16300000000000001</v>
      </c>
      <c r="W12" s="70">
        <v>0.107</v>
      </c>
    </row>
    <row r="13" spans="1:23" ht="30.75" thickBot="1" x14ac:dyDescent="0.3">
      <c r="A13" s="65" t="s">
        <v>294</v>
      </c>
      <c r="B13" s="66">
        <v>191</v>
      </c>
      <c r="C13" s="66">
        <v>58</v>
      </c>
      <c r="D13" s="66">
        <v>59</v>
      </c>
      <c r="E13" s="66">
        <v>56</v>
      </c>
      <c r="F13" s="66">
        <v>180</v>
      </c>
      <c r="G13" s="66">
        <v>74</v>
      </c>
      <c r="H13" s="66">
        <v>8</v>
      </c>
      <c r="I13" s="66">
        <v>95</v>
      </c>
      <c r="J13" s="66">
        <v>16</v>
      </c>
      <c r="K13" s="66">
        <v>58</v>
      </c>
      <c r="L13" s="66">
        <v>191</v>
      </c>
      <c r="M13" s="66">
        <v>39</v>
      </c>
      <c r="N13" s="66">
        <v>137</v>
      </c>
      <c r="O13" s="66">
        <v>0</v>
      </c>
      <c r="P13" s="66">
        <v>37</v>
      </c>
      <c r="Q13" s="66">
        <v>0</v>
      </c>
      <c r="R13" s="66">
        <v>85</v>
      </c>
      <c r="S13" s="66">
        <v>55</v>
      </c>
      <c r="T13" s="66">
        <v>0</v>
      </c>
      <c r="U13" s="66">
        <v>83</v>
      </c>
      <c r="V13" s="66">
        <v>26</v>
      </c>
      <c r="W13" s="67">
        <f>SUM(B13:V13)</f>
        <v>1448</v>
      </c>
    </row>
    <row r="14" spans="1:23" ht="30.75" thickBot="1" x14ac:dyDescent="0.3">
      <c r="A14" s="65" t="s">
        <v>295</v>
      </c>
      <c r="B14" s="66">
        <v>3161</v>
      </c>
      <c r="C14" s="66">
        <v>663</v>
      </c>
      <c r="D14" s="66">
        <v>1042</v>
      </c>
      <c r="E14" s="66">
        <v>489</v>
      </c>
      <c r="F14" s="66">
        <v>1415</v>
      </c>
      <c r="G14" s="66">
        <v>446</v>
      </c>
      <c r="H14" s="66">
        <v>184</v>
      </c>
      <c r="I14" s="66">
        <v>824</v>
      </c>
      <c r="J14" s="66">
        <v>212</v>
      </c>
      <c r="K14" s="66">
        <v>598</v>
      </c>
      <c r="L14" s="66">
        <v>1683</v>
      </c>
      <c r="M14" s="66">
        <v>434</v>
      </c>
      <c r="N14" s="66">
        <v>1413</v>
      </c>
      <c r="O14" s="66">
        <v>0</v>
      </c>
      <c r="P14" s="66">
        <v>387</v>
      </c>
      <c r="Q14" s="66">
        <v>1</v>
      </c>
      <c r="R14" s="66">
        <v>938</v>
      </c>
      <c r="S14" s="66">
        <v>373</v>
      </c>
      <c r="T14" s="66">
        <v>3</v>
      </c>
      <c r="U14" s="66">
        <v>654</v>
      </c>
      <c r="V14" s="66">
        <v>178</v>
      </c>
      <c r="W14" s="67">
        <f>SUM(B14:V14)</f>
        <v>15098</v>
      </c>
    </row>
    <row r="15" spans="1:23" ht="30.75" thickBot="1" x14ac:dyDescent="0.3">
      <c r="A15" s="68" t="s">
        <v>296</v>
      </c>
      <c r="B15" s="69">
        <v>0.06</v>
      </c>
      <c r="C15" s="69">
        <v>8.6999999999999994E-2</v>
      </c>
      <c r="D15" s="69">
        <v>5.7000000000000002E-2</v>
      </c>
      <c r="E15" s="69">
        <v>0.114</v>
      </c>
      <c r="F15" s="69">
        <v>0.127</v>
      </c>
      <c r="G15" s="69">
        <v>0.16600000000000001</v>
      </c>
      <c r="H15" s="69">
        <v>4.2999999999999997E-2</v>
      </c>
      <c r="I15" s="69">
        <v>0.115</v>
      </c>
      <c r="J15" s="69">
        <v>7.4999999999999997E-2</v>
      </c>
      <c r="K15" s="69">
        <v>9.7000000000000003E-2</v>
      </c>
      <c r="L15" s="69">
        <v>0.113</v>
      </c>
      <c r="M15" s="69">
        <v>8.8999999999999996E-2</v>
      </c>
      <c r="N15" s="69">
        <v>9.6000000000000002E-2</v>
      </c>
      <c r="O15" s="69">
        <v>0</v>
      </c>
      <c r="P15" s="69">
        <v>8.2000000000000003E-2</v>
      </c>
      <c r="Q15" s="69">
        <v>0</v>
      </c>
      <c r="R15" s="69">
        <v>9.5000000000000001E-2</v>
      </c>
      <c r="S15" s="69">
        <v>0.14699999999999999</v>
      </c>
      <c r="T15" s="69">
        <v>0</v>
      </c>
      <c r="U15" s="69">
        <v>0.127</v>
      </c>
      <c r="V15" s="69">
        <v>0.14599999999999999</v>
      </c>
      <c r="W15" s="70">
        <v>9.6000000000000002E-2</v>
      </c>
    </row>
    <row r="16" spans="1:23" ht="15.75" thickBot="1" x14ac:dyDescent="0.3">
      <c r="A16" s="65" t="s">
        <v>297</v>
      </c>
      <c r="B16" s="66">
        <f>SUM(B7)</f>
        <v>1748</v>
      </c>
      <c r="C16" s="66">
        <f t="shared" ref="C16:V16" si="5">SUM(C7)</f>
        <v>387</v>
      </c>
      <c r="D16" s="66">
        <f t="shared" si="5"/>
        <v>559</v>
      </c>
      <c r="E16" s="66">
        <f t="shared" si="5"/>
        <v>317</v>
      </c>
      <c r="F16" s="66">
        <f t="shared" si="5"/>
        <v>828</v>
      </c>
      <c r="G16" s="66">
        <f t="shared" si="5"/>
        <v>262</v>
      </c>
      <c r="H16" s="66">
        <f t="shared" si="5"/>
        <v>112</v>
      </c>
      <c r="I16" s="66">
        <f t="shared" si="5"/>
        <v>467</v>
      </c>
      <c r="J16" s="66">
        <f t="shared" si="5"/>
        <v>120</v>
      </c>
      <c r="K16" s="66">
        <f t="shared" si="5"/>
        <v>332</v>
      </c>
      <c r="L16" s="66">
        <f t="shared" si="5"/>
        <v>898</v>
      </c>
      <c r="M16" s="66">
        <f t="shared" si="5"/>
        <v>259</v>
      </c>
      <c r="N16" s="66">
        <f t="shared" si="5"/>
        <v>802</v>
      </c>
      <c r="O16" s="66">
        <f t="shared" si="5"/>
        <v>0</v>
      </c>
      <c r="P16" s="66">
        <f t="shared" si="5"/>
        <v>167</v>
      </c>
      <c r="Q16" s="66">
        <f t="shared" si="5"/>
        <v>0</v>
      </c>
      <c r="R16" s="66">
        <f t="shared" si="5"/>
        <v>523</v>
      </c>
      <c r="S16" s="66">
        <f t="shared" si="5"/>
        <v>206</v>
      </c>
      <c r="T16" s="66">
        <f t="shared" si="5"/>
        <v>2</v>
      </c>
      <c r="U16" s="66">
        <f t="shared" si="5"/>
        <v>362</v>
      </c>
      <c r="V16" s="66">
        <f t="shared" si="5"/>
        <v>113</v>
      </c>
      <c r="W16" s="67">
        <f>SUM(B16:V16)</f>
        <v>8464</v>
      </c>
    </row>
    <row r="17" spans="1:23" ht="30.75" thickBot="1" x14ac:dyDescent="0.3">
      <c r="A17" s="65" t="s">
        <v>298</v>
      </c>
      <c r="B17" s="66">
        <v>8208</v>
      </c>
      <c r="C17" s="66">
        <v>1008</v>
      </c>
      <c r="D17" s="66">
        <v>1487</v>
      </c>
      <c r="E17" s="66">
        <v>1260</v>
      </c>
      <c r="F17" s="66">
        <v>1795</v>
      </c>
      <c r="G17" s="66">
        <v>1000</v>
      </c>
      <c r="H17" s="66">
        <v>1054</v>
      </c>
      <c r="I17" s="66">
        <v>1208</v>
      </c>
      <c r="J17" s="66">
        <v>390</v>
      </c>
      <c r="K17" s="66">
        <v>1202</v>
      </c>
      <c r="L17" s="66">
        <v>2312</v>
      </c>
      <c r="M17" s="66">
        <v>715</v>
      </c>
      <c r="N17" s="66">
        <v>2721</v>
      </c>
      <c r="O17" s="66">
        <v>1310</v>
      </c>
      <c r="P17" s="66">
        <v>4573</v>
      </c>
      <c r="Q17" s="66">
        <v>928</v>
      </c>
      <c r="R17" s="66">
        <v>1751</v>
      </c>
      <c r="S17" s="66">
        <v>774</v>
      </c>
      <c r="T17" s="66">
        <v>1401</v>
      </c>
      <c r="U17" s="66">
        <v>1704</v>
      </c>
      <c r="V17" s="66">
        <v>3279</v>
      </c>
      <c r="W17" s="67">
        <v>39647</v>
      </c>
    </row>
    <row r="18" spans="1:23" ht="15.75" thickBot="1" x14ac:dyDescent="0.3">
      <c r="A18" s="68" t="s">
        <v>299</v>
      </c>
      <c r="B18" s="69">
        <f>B16/B17</f>
        <v>0.21296296296296297</v>
      </c>
      <c r="C18" s="69">
        <f t="shared" ref="C18:W18" si="6">C16/C17</f>
        <v>0.38392857142857145</v>
      </c>
      <c r="D18" s="69">
        <f t="shared" si="6"/>
        <v>0.37592468056489575</v>
      </c>
      <c r="E18" s="69">
        <f t="shared" si="6"/>
        <v>0.25158730158730158</v>
      </c>
      <c r="F18" s="69">
        <f t="shared" si="6"/>
        <v>0.46128133704735375</v>
      </c>
      <c r="G18" s="69">
        <f t="shared" si="6"/>
        <v>0.26200000000000001</v>
      </c>
      <c r="H18" s="69">
        <f t="shared" si="6"/>
        <v>0.10626185958254269</v>
      </c>
      <c r="I18" s="69">
        <f t="shared" si="6"/>
        <v>0.38658940397350994</v>
      </c>
      <c r="J18" s="69">
        <f t="shared" si="6"/>
        <v>0.30769230769230771</v>
      </c>
      <c r="K18" s="69">
        <f t="shared" si="6"/>
        <v>0.27620632279534107</v>
      </c>
      <c r="L18" s="69">
        <f t="shared" si="6"/>
        <v>0.38840830449826991</v>
      </c>
      <c r="M18" s="69">
        <f t="shared" si="6"/>
        <v>0.36223776223776222</v>
      </c>
      <c r="N18" s="69">
        <f t="shared" si="6"/>
        <v>0.29474457919882396</v>
      </c>
      <c r="O18" s="69">
        <f t="shared" si="6"/>
        <v>0</v>
      </c>
      <c r="P18" s="69">
        <f t="shared" si="6"/>
        <v>3.6518696698010056E-2</v>
      </c>
      <c r="Q18" s="69">
        <f t="shared" si="6"/>
        <v>0</v>
      </c>
      <c r="R18" s="69">
        <f t="shared" si="6"/>
        <v>0.29868646487721301</v>
      </c>
      <c r="S18" s="69">
        <f t="shared" si="6"/>
        <v>0.26614987080103358</v>
      </c>
      <c r="T18" s="69">
        <f t="shared" si="6"/>
        <v>1.4275517487508922E-3</v>
      </c>
      <c r="U18" s="69">
        <f t="shared" si="6"/>
        <v>0.21244131455399062</v>
      </c>
      <c r="V18" s="69">
        <f t="shared" si="6"/>
        <v>3.4461726136017078E-2</v>
      </c>
      <c r="W18" s="70">
        <f t="shared" si="6"/>
        <v>0.21348399626705677</v>
      </c>
    </row>
    <row r="20" spans="1:23" x14ac:dyDescent="0.25"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</sheetData>
  <mergeCells count="2">
    <mergeCell ref="A1:A2"/>
    <mergeCell ref="C1:W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4"/>
  <sheetViews>
    <sheetView workbookViewId="0">
      <selection sqref="A1:A2"/>
    </sheetView>
  </sheetViews>
  <sheetFormatPr defaultRowHeight="15" x14ac:dyDescent="0.25"/>
  <cols>
    <col min="1" max="1" width="20.7109375" customWidth="1"/>
    <col min="2" max="2" width="12.5703125" customWidth="1"/>
    <col min="3" max="3" width="9.140625" customWidth="1"/>
    <col min="22" max="22" width="14" customWidth="1"/>
  </cols>
  <sheetData>
    <row r="1" spans="1:23" ht="30.75" customHeight="1" x14ac:dyDescent="0.25">
      <c r="A1" s="99" t="s">
        <v>320</v>
      </c>
      <c r="C1" s="100" t="s">
        <v>317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21.75" customHeight="1" x14ac:dyDescent="0.25">
      <c r="A2" s="99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15.75" thickBot="1" x14ac:dyDescent="0.3"/>
    <row r="4" spans="1:23" ht="32.25" thickBot="1" x14ac:dyDescent="0.3">
      <c r="A4" s="62" t="s">
        <v>300</v>
      </c>
      <c r="B4" s="63" t="s">
        <v>0</v>
      </c>
      <c r="C4" s="63" t="s">
        <v>267</v>
      </c>
      <c r="D4" s="63" t="s">
        <v>268</v>
      </c>
      <c r="E4" s="63" t="s">
        <v>269</v>
      </c>
      <c r="F4" s="63" t="s">
        <v>270</v>
      </c>
      <c r="G4" s="63" t="s">
        <v>271</v>
      </c>
      <c r="H4" s="63" t="s">
        <v>272</v>
      </c>
      <c r="I4" s="63" t="s">
        <v>273</v>
      </c>
      <c r="J4" s="63" t="s">
        <v>274</v>
      </c>
      <c r="K4" s="63" t="s">
        <v>275</v>
      </c>
      <c r="L4" s="63" t="s">
        <v>276</v>
      </c>
      <c r="M4" s="63" t="s">
        <v>277</v>
      </c>
      <c r="N4" s="63" t="s">
        <v>278</v>
      </c>
      <c r="O4" s="63" t="s">
        <v>279</v>
      </c>
      <c r="P4" s="63" t="s">
        <v>280</v>
      </c>
      <c r="Q4" s="63" t="s">
        <v>281</v>
      </c>
      <c r="R4" s="63" t="s">
        <v>282</v>
      </c>
      <c r="S4" s="63" t="s">
        <v>283</v>
      </c>
      <c r="T4" s="63" t="s">
        <v>284</v>
      </c>
      <c r="U4" s="63" t="s">
        <v>13</v>
      </c>
      <c r="V4" s="63" t="s">
        <v>1</v>
      </c>
      <c r="W4" s="64" t="s">
        <v>285</v>
      </c>
    </row>
    <row r="5" spans="1:23" ht="15.75" thickBot="1" x14ac:dyDescent="0.3">
      <c r="A5" s="65" t="s">
        <v>286</v>
      </c>
      <c r="B5" s="66">
        <v>1318</v>
      </c>
      <c r="C5" s="66">
        <v>23</v>
      </c>
      <c r="D5" s="66">
        <v>313</v>
      </c>
      <c r="E5" s="66">
        <v>187</v>
      </c>
      <c r="F5" s="66">
        <v>159</v>
      </c>
      <c r="G5" s="66">
        <v>345</v>
      </c>
      <c r="H5" s="66">
        <v>259</v>
      </c>
      <c r="I5" s="66">
        <v>299</v>
      </c>
      <c r="J5" s="66">
        <v>23</v>
      </c>
      <c r="K5" s="66">
        <v>124</v>
      </c>
      <c r="L5" s="66">
        <v>779</v>
      </c>
      <c r="M5" s="66">
        <v>46</v>
      </c>
      <c r="N5" s="66">
        <v>372</v>
      </c>
      <c r="O5" s="66">
        <v>0</v>
      </c>
      <c r="P5" s="66">
        <v>1004</v>
      </c>
      <c r="Q5" s="66">
        <v>130</v>
      </c>
      <c r="R5" s="66">
        <v>246</v>
      </c>
      <c r="S5" s="66">
        <v>0</v>
      </c>
      <c r="T5" s="66">
        <v>81</v>
      </c>
      <c r="U5" s="66">
        <v>562</v>
      </c>
      <c r="V5" s="66">
        <v>230</v>
      </c>
      <c r="W5" s="67">
        <v>8131</v>
      </c>
    </row>
    <row r="6" spans="1:23" ht="15.75" thickBot="1" x14ac:dyDescent="0.3">
      <c r="A6" s="65" t="s">
        <v>287</v>
      </c>
      <c r="B6" s="66">
        <v>67</v>
      </c>
      <c r="C6" s="66">
        <v>1</v>
      </c>
      <c r="D6" s="66">
        <v>5</v>
      </c>
      <c r="E6" s="66">
        <v>9</v>
      </c>
      <c r="F6" s="66">
        <v>15</v>
      </c>
      <c r="G6" s="66">
        <v>11</v>
      </c>
      <c r="H6" s="66">
        <v>11</v>
      </c>
      <c r="I6" s="66">
        <v>21</v>
      </c>
      <c r="J6" s="66">
        <v>0</v>
      </c>
      <c r="K6" s="66">
        <v>2</v>
      </c>
      <c r="L6" s="66">
        <v>46</v>
      </c>
      <c r="M6" s="66">
        <v>5</v>
      </c>
      <c r="N6" s="66">
        <v>24</v>
      </c>
      <c r="O6" s="66">
        <v>0</v>
      </c>
      <c r="P6" s="66">
        <v>42</v>
      </c>
      <c r="Q6" s="66">
        <v>9</v>
      </c>
      <c r="R6" s="66">
        <v>7</v>
      </c>
      <c r="S6" s="66">
        <v>0</v>
      </c>
      <c r="T6" s="66">
        <v>5</v>
      </c>
      <c r="U6" s="66">
        <v>26</v>
      </c>
      <c r="V6" s="66">
        <v>20</v>
      </c>
      <c r="W6" s="67">
        <v>431</v>
      </c>
    </row>
    <row r="7" spans="1:23" ht="15.75" thickBot="1" x14ac:dyDescent="0.3">
      <c r="A7" s="65" t="s">
        <v>288</v>
      </c>
      <c r="B7" s="66">
        <f>SUM(B5:B6)</f>
        <v>1385</v>
      </c>
      <c r="C7" s="66">
        <f t="shared" ref="C7:V7" si="0">SUM(C5:C6)</f>
        <v>24</v>
      </c>
      <c r="D7" s="66">
        <f t="shared" si="0"/>
        <v>318</v>
      </c>
      <c r="E7" s="66">
        <f t="shared" si="0"/>
        <v>196</v>
      </c>
      <c r="F7" s="66">
        <f t="shared" si="0"/>
        <v>174</v>
      </c>
      <c r="G7" s="66">
        <f t="shared" si="0"/>
        <v>356</v>
      </c>
      <c r="H7" s="66">
        <f t="shared" si="0"/>
        <v>270</v>
      </c>
      <c r="I7" s="66">
        <f t="shared" si="0"/>
        <v>320</v>
      </c>
      <c r="J7" s="66">
        <f t="shared" si="0"/>
        <v>23</v>
      </c>
      <c r="K7" s="66">
        <f t="shared" si="0"/>
        <v>126</v>
      </c>
      <c r="L7" s="66">
        <f t="shared" si="0"/>
        <v>825</v>
      </c>
      <c r="M7" s="66">
        <f t="shared" si="0"/>
        <v>51</v>
      </c>
      <c r="N7" s="66">
        <f t="shared" si="0"/>
        <v>396</v>
      </c>
      <c r="O7" s="66">
        <f t="shared" si="0"/>
        <v>0</v>
      </c>
      <c r="P7" s="66">
        <f t="shared" si="0"/>
        <v>1046</v>
      </c>
      <c r="Q7" s="66">
        <f t="shared" si="0"/>
        <v>139</v>
      </c>
      <c r="R7" s="66">
        <f t="shared" si="0"/>
        <v>253</v>
      </c>
      <c r="S7" s="66">
        <f t="shared" si="0"/>
        <v>0</v>
      </c>
      <c r="T7" s="66">
        <f t="shared" si="0"/>
        <v>86</v>
      </c>
      <c r="U7" s="66">
        <f t="shared" si="0"/>
        <v>588</v>
      </c>
      <c r="V7" s="66">
        <f t="shared" si="0"/>
        <v>250</v>
      </c>
      <c r="W7" s="67">
        <f>SUM(W5:W6)</f>
        <v>8562</v>
      </c>
    </row>
    <row r="8" spans="1:23" ht="15.75" thickBot="1" x14ac:dyDescent="0.3">
      <c r="A8" s="68" t="s">
        <v>289</v>
      </c>
      <c r="B8" s="69">
        <v>4.8000000000000001E-2</v>
      </c>
      <c r="C8" s="69">
        <v>4.2999999999999997E-2</v>
      </c>
      <c r="D8" s="69">
        <v>1.6E-2</v>
      </c>
      <c r="E8" s="69">
        <v>4.8000000000000001E-2</v>
      </c>
      <c r="F8" s="69">
        <v>9.4E-2</v>
      </c>
      <c r="G8" s="69">
        <v>3.5999999999999997E-2</v>
      </c>
      <c r="H8" s="69">
        <v>4.2000000000000003E-2</v>
      </c>
      <c r="I8" s="69">
        <v>6.6000000000000003E-2</v>
      </c>
      <c r="J8" s="69">
        <v>0</v>
      </c>
      <c r="K8" s="69">
        <v>1.6E-2</v>
      </c>
      <c r="L8" s="69">
        <v>5.8999999999999997E-2</v>
      </c>
      <c r="M8" s="69">
        <v>9.8000000000000004E-2</v>
      </c>
      <c r="N8" s="69">
        <v>6.0999999999999999E-2</v>
      </c>
      <c r="O8" s="69">
        <v>0</v>
      </c>
      <c r="P8" s="69">
        <v>0.04</v>
      </c>
      <c r="Q8" s="69">
        <v>6.4000000000000001E-2</v>
      </c>
      <c r="R8" s="69">
        <v>2.8000000000000001E-2</v>
      </c>
      <c r="S8" s="69">
        <v>0</v>
      </c>
      <c r="T8" s="69">
        <v>5.8000000000000003E-2</v>
      </c>
      <c r="U8" s="69">
        <v>4.3999999999999997E-2</v>
      </c>
      <c r="V8" s="69">
        <v>0.08</v>
      </c>
      <c r="W8" s="70">
        <v>0.05</v>
      </c>
    </row>
    <row r="9" spans="1:23" ht="15.75" thickBot="1" x14ac:dyDescent="0.3">
      <c r="A9" s="65" t="s">
        <v>290</v>
      </c>
      <c r="B9" s="66">
        <v>1526</v>
      </c>
      <c r="C9" s="66">
        <v>59</v>
      </c>
      <c r="D9" s="66">
        <v>301</v>
      </c>
      <c r="E9" s="66">
        <v>176</v>
      </c>
      <c r="F9" s="66">
        <v>130</v>
      </c>
      <c r="G9" s="66">
        <v>282</v>
      </c>
      <c r="H9" s="66">
        <v>178</v>
      </c>
      <c r="I9" s="66">
        <v>256</v>
      </c>
      <c r="J9" s="66">
        <v>26</v>
      </c>
      <c r="K9" s="66">
        <v>128</v>
      </c>
      <c r="L9" s="66">
        <v>725</v>
      </c>
      <c r="M9" s="66">
        <v>37</v>
      </c>
      <c r="N9" s="66">
        <v>414</v>
      </c>
      <c r="O9" s="66">
        <v>0</v>
      </c>
      <c r="P9" s="66">
        <v>1124</v>
      </c>
      <c r="Q9" s="66">
        <v>149</v>
      </c>
      <c r="R9" s="66">
        <v>249</v>
      </c>
      <c r="S9" s="66">
        <v>0</v>
      </c>
      <c r="T9" s="66">
        <v>92</v>
      </c>
      <c r="U9" s="66">
        <v>492</v>
      </c>
      <c r="V9" s="66">
        <v>234</v>
      </c>
      <c r="W9" s="67">
        <v>8419</v>
      </c>
    </row>
    <row r="10" spans="1:23" ht="15.75" thickBot="1" x14ac:dyDescent="0.3">
      <c r="A10" s="65" t="s">
        <v>291</v>
      </c>
      <c r="B10" s="66">
        <v>170</v>
      </c>
      <c r="C10" s="66">
        <v>4</v>
      </c>
      <c r="D10" s="66">
        <v>20</v>
      </c>
      <c r="E10" s="66">
        <v>23</v>
      </c>
      <c r="F10" s="66">
        <v>30</v>
      </c>
      <c r="G10" s="66">
        <v>17</v>
      </c>
      <c r="H10" s="66">
        <v>18</v>
      </c>
      <c r="I10" s="66">
        <v>43</v>
      </c>
      <c r="J10" s="66">
        <v>1</v>
      </c>
      <c r="K10" s="66">
        <v>8</v>
      </c>
      <c r="L10" s="66">
        <v>74</v>
      </c>
      <c r="M10" s="66">
        <v>8</v>
      </c>
      <c r="N10" s="66">
        <v>66</v>
      </c>
      <c r="O10" s="66">
        <v>0</v>
      </c>
      <c r="P10" s="66">
        <v>106</v>
      </c>
      <c r="Q10" s="66">
        <v>16</v>
      </c>
      <c r="R10" s="66">
        <v>16</v>
      </c>
      <c r="S10" s="66">
        <v>0</v>
      </c>
      <c r="T10" s="66">
        <v>9</v>
      </c>
      <c r="U10" s="66">
        <v>54</v>
      </c>
      <c r="V10" s="66">
        <v>44</v>
      </c>
      <c r="W10" s="67">
        <v>950</v>
      </c>
    </row>
    <row r="11" spans="1:23" ht="15.75" thickBot="1" x14ac:dyDescent="0.3">
      <c r="A11" s="65" t="s">
        <v>292</v>
      </c>
      <c r="B11" s="66">
        <f>SUM(B9:B10)</f>
        <v>1696</v>
      </c>
      <c r="C11" s="66">
        <f t="shared" ref="C11:W11" si="1">SUM(C9:C10)</f>
        <v>63</v>
      </c>
      <c r="D11" s="66">
        <f t="shared" si="1"/>
        <v>321</v>
      </c>
      <c r="E11" s="66">
        <f t="shared" si="1"/>
        <v>199</v>
      </c>
      <c r="F11" s="66">
        <f t="shared" si="1"/>
        <v>160</v>
      </c>
      <c r="G11" s="66">
        <f t="shared" si="1"/>
        <v>299</v>
      </c>
      <c r="H11" s="66">
        <f t="shared" si="1"/>
        <v>196</v>
      </c>
      <c r="I11" s="66">
        <f t="shared" si="1"/>
        <v>299</v>
      </c>
      <c r="J11" s="66">
        <f t="shared" si="1"/>
        <v>27</v>
      </c>
      <c r="K11" s="66">
        <f t="shared" si="1"/>
        <v>136</v>
      </c>
      <c r="L11" s="66">
        <f t="shared" si="1"/>
        <v>799</v>
      </c>
      <c r="M11" s="66">
        <f t="shared" si="1"/>
        <v>45</v>
      </c>
      <c r="N11" s="66">
        <f t="shared" si="1"/>
        <v>480</v>
      </c>
      <c r="O11" s="66">
        <f t="shared" si="1"/>
        <v>0</v>
      </c>
      <c r="P11" s="66">
        <f t="shared" si="1"/>
        <v>1230</v>
      </c>
      <c r="Q11" s="66">
        <f t="shared" si="1"/>
        <v>165</v>
      </c>
      <c r="R11" s="66">
        <f t="shared" si="1"/>
        <v>265</v>
      </c>
      <c r="S11" s="66">
        <f t="shared" si="1"/>
        <v>0</v>
      </c>
      <c r="T11" s="66">
        <f t="shared" si="1"/>
        <v>101</v>
      </c>
      <c r="U11" s="66">
        <f t="shared" si="1"/>
        <v>546</v>
      </c>
      <c r="V11" s="66">
        <f t="shared" si="1"/>
        <v>278</v>
      </c>
      <c r="W11" s="66">
        <f t="shared" si="1"/>
        <v>9369</v>
      </c>
    </row>
    <row r="12" spans="1:23" ht="15.75" thickBot="1" x14ac:dyDescent="0.3">
      <c r="A12" s="68" t="s">
        <v>293</v>
      </c>
      <c r="B12" s="69">
        <v>0.1</v>
      </c>
      <c r="C12" s="69">
        <v>6.3E-2</v>
      </c>
      <c r="D12" s="69">
        <v>6.2E-2</v>
      </c>
      <c r="E12" s="69">
        <v>0.11600000000000001</v>
      </c>
      <c r="F12" s="69">
        <v>0.187</v>
      </c>
      <c r="G12" s="69">
        <v>5.7000000000000002E-2</v>
      </c>
      <c r="H12" s="69">
        <v>9.1999999999999998E-2</v>
      </c>
      <c r="I12" s="69">
        <v>0.14399999999999999</v>
      </c>
      <c r="J12" s="69">
        <v>3.6999999999999998E-2</v>
      </c>
      <c r="K12" s="69">
        <v>5.8999999999999997E-2</v>
      </c>
      <c r="L12" s="69">
        <v>9.2999999999999999E-2</v>
      </c>
      <c r="M12" s="69">
        <v>0.17799999999999999</v>
      </c>
      <c r="N12" s="69">
        <v>0.13700000000000001</v>
      </c>
      <c r="O12" s="69">
        <v>0</v>
      </c>
      <c r="P12" s="69">
        <v>8.5999999999999993E-2</v>
      </c>
      <c r="Q12" s="69">
        <v>9.7000000000000003E-2</v>
      </c>
      <c r="R12" s="69">
        <v>0.06</v>
      </c>
      <c r="S12" s="69">
        <v>0</v>
      </c>
      <c r="T12" s="69">
        <v>0.09</v>
      </c>
      <c r="U12" s="69">
        <v>0.1</v>
      </c>
      <c r="V12" s="69">
        <v>0.158</v>
      </c>
      <c r="W12" s="70">
        <v>0.10100000000000001</v>
      </c>
    </row>
    <row r="13" spans="1:23" ht="30.75" thickBot="1" x14ac:dyDescent="0.3">
      <c r="A13" s="65" t="s">
        <v>294</v>
      </c>
      <c r="B13" s="66">
        <v>351</v>
      </c>
      <c r="C13" s="66">
        <v>5</v>
      </c>
      <c r="D13" s="66">
        <v>33</v>
      </c>
      <c r="E13" s="66">
        <v>50</v>
      </c>
      <c r="F13" s="66">
        <v>54</v>
      </c>
      <c r="G13" s="66">
        <v>47</v>
      </c>
      <c r="H13" s="66">
        <v>29</v>
      </c>
      <c r="I13" s="66">
        <v>74</v>
      </c>
      <c r="J13" s="66">
        <v>2</v>
      </c>
      <c r="K13" s="66">
        <v>26</v>
      </c>
      <c r="L13" s="66">
        <v>151</v>
      </c>
      <c r="M13" s="66">
        <v>25</v>
      </c>
      <c r="N13" s="66">
        <v>98</v>
      </c>
      <c r="O13" s="66">
        <v>0</v>
      </c>
      <c r="P13" s="66">
        <v>219</v>
      </c>
      <c r="Q13" s="66">
        <v>39</v>
      </c>
      <c r="R13" s="66">
        <v>44</v>
      </c>
      <c r="S13" s="66">
        <v>26</v>
      </c>
      <c r="T13" s="66">
        <v>24</v>
      </c>
      <c r="U13" s="66">
        <v>98</v>
      </c>
      <c r="V13" s="66">
        <v>75</v>
      </c>
      <c r="W13" s="67">
        <f>SUM(B13:V13)</f>
        <v>1470</v>
      </c>
    </row>
    <row r="14" spans="1:23" ht="30.75" thickBot="1" x14ac:dyDescent="0.3">
      <c r="A14" s="65" t="s">
        <v>295</v>
      </c>
      <c r="B14" s="66">
        <v>3514</v>
      </c>
      <c r="C14" s="66">
        <v>86</v>
      </c>
      <c r="D14" s="66">
        <v>727</v>
      </c>
      <c r="E14" s="66">
        <v>473</v>
      </c>
      <c r="F14" s="66">
        <v>383</v>
      </c>
      <c r="G14" s="66">
        <v>763</v>
      </c>
      <c r="H14" s="66">
        <v>507</v>
      </c>
      <c r="I14" s="66">
        <v>663</v>
      </c>
      <c r="J14" s="66">
        <v>59</v>
      </c>
      <c r="K14" s="66">
        <v>411</v>
      </c>
      <c r="L14" s="66">
        <v>1755</v>
      </c>
      <c r="M14" s="66">
        <v>106</v>
      </c>
      <c r="N14" s="66">
        <v>977</v>
      </c>
      <c r="O14" s="66">
        <v>0</v>
      </c>
      <c r="P14" s="66">
        <v>2695</v>
      </c>
      <c r="Q14" s="66">
        <v>334</v>
      </c>
      <c r="R14" s="66">
        <v>635</v>
      </c>
      <c r="S14" s="66">
        <v>245</v>
      </c>
      <c r="T14" s="66">
        <v>189</v>
      </c>
      <c r="U14" s="66">
        <v>1275</v>
      </c>
      <c r="V14" s="66">
        <v>566</v>
      </c>
      <c r="W14" s="67">
        <f>SUM(B14:V14)</f>
        <v>16363</v>
      </c>
    </row>
    <row r="15" spans="1:23" ht="30.75" thickBot="1" x14ac:dyDescent="0.3">
      <c r="A15" s="68" t="s">
        <v>296</v>
      </c>
      <c r="B15" s="69">
        <v>0.1</v>
      </c>
      <c r="C15" s="69">
        <v>5.8000000000000003E-2</v>
      </c>
      <c r="D15" s="69">
        <v>4.4999999999999998E-2</v>
      </c>
      <c r="E15" s="69">
        <v>0.106</v>
      </c>
      <c r="F15" s="69">
        <v>0.14099999999999999</v>
      </c>
      <c r="G15" s="69">
        <v>6.2E-2</v>
      </c>
      <c r="H15" s="69">
        <v>5.3999999999999999E-2</v>
      </c>
      <c r="I15" s="69">
        <v>0.112</v>
      </c>
      <c r="J15" s="69">
        <v>3.4000000000000002E-2</v>
      </c>
      <c r="K15" s="69">
        <v>6.3E-2</v>
      </c>
      <c r="L15" s="69">
        <v>8.5999999999999993E-2</v>
      </c>
      <c r="M15" s="69">
        <v>0.23599999999999999</v>
      </c>
      <c r="N15" s="69">
        <v>0.1</v>
      </c>
      <c r="O15" s="69">
        <v>0</v>
      </c>
      <c r="P15" s="69">
        <v>8.1000000000000003E-2</v>
      </c>
      <c r="Q15" s="69">
        <v>0.11700000000000001</v>
      </c>
      <c r="R15" s="69">
        <v>6.5000000000000002E-2</v>
      </c>
      <c r="S15" s="69">
        <v>0</v>
      </c>
      <c r="T15" s="69">
        <v>0.113</v>
      </c>
      <c r="U15" s="69">
        <v>7.0000000000000007E-2</v>
      </c>
      <c r="V15" s="69">
        <v>0.13200000000000001</v>
      </c>
      <c r="W15" s="70">
        <v>0.09</v>
      </c>
    </row>
    <row r="16" spans="1:23" ht="15.75" thickBot="1" x14ac:dyDescent="0.3">
      <c r="A16" s="65" t="s">
        <v>297</v>
      </c>
      <c r="B16" s="66">
        <f>SUM(B7,B11)</f>
        <v>3081</v>
      </c>
      <c r="C16" s="66">
        <f t="shared" ref="C16:W16" si="2">SUM(C7,C11)</f>
        <v>87</v>
      </c>
      <c r="D16" s="66">
        <f t="shared" si="2"/>
        <v>639</v>
      </c>
      <c r="E16" s="66">
        <f t="shared" si="2"/>
        <v>395</v>
      </c>
      <c r="F16" s="66">
        <f t="shared" si="2"/>
        <v>334</v>
      </c>
      <c r="G16" s="66">
        <f t="shared" si="2"/>
        <v>655</v>
      </c>
      <c r="H16" s="66">
        <f t="shared" si="2"/>
        <v>466</v>
      </c>
      <c r="I16" s="66">
        <f t="shared" si="2"/>
        <v>619</v>
      </c>
      <c r="J16" s="66">
        <f t="shared" si="2"/>
        <v>50</v>
      </c>
      <c r="K16" s="66">
        <f t="shared" si="2"/>
        <v>262</v>
      </c>
      <c r="L16" s="66">
        <f t="shared" si="2"/>
        <v>1624</v>
      </c>
      <c r="M16" s="66">
        <f t="shared" si="2"/>
        <v>96</v>
      </c>
      <c r="N16" s="66">
        <f t="shared" si="2"/>
        <v>876</v>
      </c>
      <c r="O16" s="66">
        <f t="shared" si="2"/>
        <v>0</v>
      </c>
      <c r="P16" s="66">
        <f t="shared" si="2"/>
        <v>2276</v>
      </c>
      <c r="Q16" s="66">
        <f t="shared" si="2"/>
        <v>304</v>
      </c>
      <c r="R16" s="66">
        <f t="shared" si="2"/>
        <v>518</v>
      </c>
      <c r="S16" s="66">
        <f t="shared" si="2"/>
        <v>0</v>
      </c>
      <c r="T16" s="66">
        <f t="shared" si="2"/>
        <v>187</v>
      </c>
      <c r="U16" s="66">
        <f t="shared" si="2"/>
        <v>1134</v>
      </c>
      <c r="V16" s="66">
        <f t="shared" si="2"/>
        <v>528</v>
      </c>
      <c r="W16" s="66">
        <f t="shared" si="2"/>
        <v>17931</v>
      </c>
    </row>
    <row r="17" spans="1:23" ht="30.75" thickBot="1" x14ac:dyDescent="0.3">
      <c r="A17" s="65" t="s">
        <v>298</v>
      </c>
      <c r="B17" s="66">
        <v>9408</v>
      </c>
      <c r="C17" s="66">
        <v>1181</v>
      </c>
      <c r="D17" s="66">
        <v>1360</v>
      </c>
      <c r="E17" s="66">
        <v>1185</v>
      </c>
      <c r="F17" s="66">
        <v>1866</v>
      </c>
      <c r="G17" s="66">
        <v>1053</v>
      </c>
      <c r="H17" s="66">
        <v>1002</v>
      </c>
      <c r="I17" s="66">
        <v>1194</v>
      </c>
      <c r="J17" s="66">
        <v>310</v>
      </c>
      <c r="K17" s="66">
        <v>1113</v>
      </c>
      <c r="L17" s="66">
        <v>2716</v>
      </c>
      <c r="M17" s="66">
        <v>655</v>
      </c>
      <c r="N17" s="66">
        <v>2405</v>
      </c>
      <c r="O17" s="66">
        <v>1220</v>
      </c>
      <c r="P17" s="66">
        <v>4901</v>
      </c>
      <c r="Q17" s="66">
        <v>890</v>
      </c>
      <c r="R17" s="66">
        <v>1752</v>
      </c>
      <c r="S17" s="66">
        <v>718</v>
      </c>
      <c r="T17" s="66">
        <v>1473</v>
      </c>
      <c r="U17" s="66">
        <v>1717</v>
      </c>
      <c r="V17" s="66">
        <v>1795</v>
      </c>
      <c r="W17" s="67">
        <v>39914</v>
      </c>
    </row>
    <row r="18" spans="1:23" ht="15.75" thickBot="1" x14ac:dyDescent="0.3">
      <c r="A18" s="68" t="s">
        <v>299</v>
      </c>
      <c r="B18" s="69">
        <f>B16/B17</f>
        <v>0.32748724489795916</v>
      </c>
      <c r="C18" s="69">
        <f t="shared" ref="C18:W18" si="3">C16/C17</f>
        <v>7.3666384419983064E-2</v>
      </c>
      <c r="D18" s="69">
        <f t="shared" si="3"/>
        <v>0.46985294117647058</v>
      </c>
      <c r="E18" s="69">
        <f t="shared" si="3"/>
        <v>0.33333333333333331</v>
      </c>
      <c r="F18" s="69">
        <f t="shared" si="3"/>
        <v>0.17899249732047159</v>
      </c>
      <c r="G18" s="69">
        <f t="shared" si="3"/>
        <v>0.62203228869895533</v>
      </c>
      <c r="H18" s="69">
        <f t="shared" si="3"/>
        <v>0.46506986027944114</v>
      </c>
      <c r="I18" s="69">
        <f t="shared" si="3"/>
        <v>0.51842546063651596</v>
      </c>
      <c r="J18" s="69">
        <f t="shared" si="3"/>
        <v>0.16129032258064516</v>
      </c>
      <c r="K18" s="69">
        <f t="shared" si="3"/>
        <v>0.23539982030548068</v>
      </c>
      <c r="L18" s="69">
        <f t="shared" si="3"/>
        <v>0.59793814432989689</v>
      </c>
      <c r="M18" s="69">
        <f t="shared" si="3"/>
        <v>0.14656488549618321</v>
      </c>
      <c r="N18" s="69">
        <f t="shared" si="3"/>
        <v>0.36424116424116426</v>
      </c>
      <c r="O18" s="69">
        <f t="shared" si="3"/>
        <v>0</v>
      </c>
      <c r="P18" s="69">
        <f t="shared" si="3"/>
        <v>0.46439502142419914</v>
      </c>
      <c r="Q18" s="69">
        <f t="shared" si="3"/>
        <v>0.34157303370786518</v>
      </c>
      <c r="R18" s="69">
        <f t="shared" si="3"/>
        <v>0.295662100456621</v>
      </c>
      <c r="S18" s="69">
        <f t="shared" si="3"/>
        <v>0</v>
      </c>
      <c r="T18" s="69">
        <f t="shared" si="3"/>
        <v>0.12695179904955872</v>
      </c>
      <c r="U18" s="69">
        <f t="shared" si="3"/>
        <v>0.66045428072218981</v>
      </c>
      <c r="V18" s="69">
        <f t="shared" si="3"/>
        <v>0.29415041782729806</v>
      </c>
      <c r="W18" s="70">
        <f t="shared" si="3"/>
        <v>0.44924086786591172</v>
      </c>
    </row>
    <row r="21" spans="1:23" x14ac:dyDescent="0.25">
      <c r="B21" s="81"/>
    </row>
    <row r="22" spans="1:23" x14ac:dyDescent="0.25">
      <c r="D22" s="81"/>
    </row>
    <row r="24" spans="1:23" x14ac:dyDescent="0.25">
      <c r="B24" s="81"/>
    </row>
  </sheetData>
  <mergeCells count="2">
    <mergeCell ref="A1:A2"/>
    <mergeCell ref="C1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workbookViewId="0"/>
  </sheetViews>
  <sheetFormatPr defaultColWidth="9.140625" defaultRowHeight="12.75" x14ac:dyDescent="0.2"/>
  <cols>
    <col min="1" max="1" width="22" style="5" customWidth="1"/>
    <col min="2" max="14" width="13.28515625" style="5" customWidth="1"/>
    <col min="15" max="16384" width="9.140625" style="5"/>
  </cols>
  <sheetData>
    <row r="1" spans="1:15" x14ac:dyDescent="0.2">
      <c r="A1" s="6" t="s">
        <v>88</v>
      </c>
      <c r="B1" s="6" t="s">
        <v>301</v>
      </c>
    </row>
    <row r="2" spans="1:15" x14ac:dyDescent="0.2">
      <c r="A2" s="15"/>
    </row>
    <row r="3" spans="1:15" x14ac:dyDescent="0.2">
      <c r="B3" s="88" t="s">
        <v>68</v>
      </c>
      <c r="C3" s="88"/>
      <c r="D3" s="88"/>
      <c r="E3" s="88"/>
      <c r="F3" s="88"/>
      <c r="G3" s="88"/>
      <c r="H3" s="88" t="s">
        <v>69</v>
      </c>
      <c r="I3" s="88"/>
      <c r="J3" s="88"/>
      <c r="K3" s="88"/>
      <c r="L3" s="88"/>
      <c r="M3" s="88"/>
      <c r="N3" s="88"/>
    </row>
    <row r="4" spans="1:15" ht="25.5" customHeight="1" x14ac:dyDescent="0.2">
      <c r="A4" s="21" t="s">
        <v>21</v>
      </c>
      <c r="B4" s="21" t="s">
        <v>36</v>
      </c>
      <c r="C4" s="21" t="s">
        <v>26</v>
      </c>
      <c r="D4" s="21" t="s">
        <v>29</v>
      </c>
      <c r="E4" s="21" t="s">
        <v>37</v>
      </c>
      <c r="F4" s="21" t="s">
        <v>38</v>
      </c>
      <c r="G4" s="21" t="s">
        <v>39</v>
      </c>
      <c r="H4" s="21" t="s">
        <v>36</v>
      </c>
      <c r="I4" s="21" t="s">
        <v>26</v>
      </c>
      <c r="J4" s="21" t="s">
        <v>29</v>
      </c>
      <c r="K4" s="21" t="s">
        <v>40</v>
      </c>
      <c r="L4" s="21" t="s">
        <v>38</v>
      </c>
      <c r="M4" s="21" t="s">
        <v>67</v>
      </c>
      <c r="N4" s="21" t="s">
        <v>30</v>
      </c>
    </row>
    <row r="5" spans="1:15" ht="27.75" x14ac:dyDescent="0.2">
      <c r="A5" s="47" t="s">
        <v>33</v>
      </c>
      <c r="B5" s="46" t="s">
        <v>122</v>
      </c>
      <c r="C5" s="29"/>
      <c r="D5" s="29"/>
      <c r="E5" s="46" t="s">
        <v>125</v>
      </c>
      <c r="F5" s="46" t="s">
        <v>41</v>
      </c>
      <c r="G5" s="46" t="s">
        <v>34</v>
      </c>
      <c r="H5" s="46" t="s">
        <v>122</v>
      </c>
      <c r="I5" s="29"/>
      <c r="J5" s="29"/>
      <c r="K5" s="46" t="s">
        <v>123</v>
      </c>
      <c r="L5" s="46" t="s">
        <v>41</v>
      </c>
      <c r="M5" s="46" t="s">
        <v>124</v>
      </c>
      <c r="N5" s="46" t="s">
        <v>34</v>
      </c>
    </row>
    <row r="6" spans="1:15" s="6" customFormat="1" x14ac:dyDescent="0.2">
      <c r="A6" s="48" t="s">
        <v>89</v>
      </c>
      <c r="B6" s="50">
        <f t="shared" ref="B6:F6" si="0">SUM(B7:B27,)</f>
        <v>39856</v>
      </c>
      <c r="C6" s="50">
        <f t="shared" si="0"/>
        <v>29587</v>
      </c>
      <c r="D6" s="50">
        <f t="shared" si="0"/>
        <v>39066</v>
      </c>
      <c r="E6" s="50">
        <f t="shared" si="0"/>
        <v>22878</v>
      </c>
      <c r="F6" s="50">
        <f>SUM(F7:F27,)</f>
        <v>8550</v>
      </c>
      <c r="G6" s="51">
        <f>SUM(G7:G27)</f>
        <v>139937</v>
      </c>
      <c r="H6" s="50">
        <f t="shared" ref="H6:K6" si="1">SUM(H7:H27,)</f>
        <v>2647</v>
      </c>
      <c r="I6" s="50">
        <f t="shared" si="1"/>
        <v>1525</v>
      </c>
      <c r="J6" s="50">
        <f>SUM(J7:J27)</f>
        <v>2273</v>
      </c>
      <c r="K6" s="50">
        <f t="shared" si="1"/>
        <v>520</v>
      </c>
      <c r="L6" s="50">
        <f>SUM(L7:L27,)</f>
        <v>91</v>
      </c>
      <c r="M6" s="51">
        <f>SUM(M7:M27)</f>
        <v>3753</v>
      </c>
      <c r="N6" s="51">
        <f>SUM(N7:N27)</f>
        <v>10809</v>
      </c>
      <c r="O6" s="11"/>
    </row>
    <row r="7" spans="1:15" x14ac:dyDescent="0.2">
      <c r="A7" s="49" t="s">
        <v>90</v>
      </c>
      <c r="B7" s="52">
        <v>8304</v>
      </c>
      <c r="C7" s="52">
        <v>5613</v>
      </c>
      <c r="D7" s="52">
        <v>7853</v>
      </c>
      <c r="E7" s="52">
        <v>4850</v>
      </c>
      <c r="F7" s="52">
        <v>3832</v>
      </c>
      <c r="G7" s="51">
        <v>30452</v>
      </c>
      <c r="H7" s="52">
        <v>465</v>
      </c>
      <c r="I7" s="52">
        <v>304</v>
      </c>
      <c r="J7" s="52">
        <v>440</v>
      </c>
      <c r="K7" s="52">
        <v>122</v>
      </c>
      <c r="L7" s="52">
        <v>44</v>
      </c>
      <c r="M7" s="53">
        <v>566</v>
      </c>
      <c r="N7" s="51">
        <v>1941</v>
      </c>
      <c r="O7" s="11"/>
    </row>
    <row r="8" spans="1:15" x14ac:dyDescent="0.2">
      <c r="A8" s="49" t="s">
        <v>1</v>
      </c>
      <c r="B8" s="52">
        <v>3374</v>
      </c>
      <c r="C8" s="52">
        <v>1967</v>
      </c>
      <c r="D8" s="52">
        <v>3171</v>
      </c>
      <c r="E8" s="52">
        <v>1152</v>
      </c>
      <c r="F8" s="52">
        <v>0</v>
      </c>
      <c r="G8" s="51">
        <v>9664</v>
      </c>
      <c r="H8" s="52">
        <v>77</v>
      </c>
      <c r="I8" s="52">
        <v>55</v>
      </c>
      <c r="J8" s="52">
        <v>64</v>
      </c>
      <c r="K8" s="52">
        <v>13</v>
      </c>
      <c r="L8" s="52">
        <v>0</v>
      </c>
      <c r="M8" s="53">
        <v>85</v>
      </c>
      <c r="N8" s="51">
        <v>294</v>
      </c>
      <c r="O8" s="11"/>
    </row>
    <row r="9" spans="1:15" x14ac:dyDescent="0.2">
      <c r="A9" s="49" t="s">
        <v>2</v>
      </c>
      <c r="B9" s="52">
        <v>1189</v>
      </c>
      <c r="C9" s="52">
        <v>828</v>
      </c>
      <c r="D9" s="52">
        <v>1158</v>
      </c>
      <c r="E9" s="52">
        <v>811</v>
      </c>
      <c r="F9" s="52">
        <v>0</v>
      </c>
      <c r="G9" s="51">
        <v>3986</v>
      </c>
      <c r="H9" s="52">
        <v>2</v>
      </c>
      <c r="I9" s="52">
        <v>1</v>
      </c>
      <c r="J9" s="52">
        <v>1</v>
      </c>
      <c r="K9" s="52">
        <v>0</v>
      </c>
      <c r="L9" s="52">
        <v>0</v>
      </c>
      <c r="M9" s="53">
        <v>67</v>
      </c>
      <c r="N9" s="51">
        <v>71</v>
      </c>
      <c r="O9" s="11"/>
    </row>
    <row r="10" spans="1:15" x14ac:dyDescent="0.2">
      <c r="A10" s="49" t="s">
        <v>3</v>
      </c>
      <c r="B10" s="52">
        <v>1227</v>
      </c>
      <c r="C10" s="52">
        <v>181</v>
      </c>
      <c r="D10" s="52">
        <v>1302</v>
      </c>
      <c r="E10" s="52">
        <v>0</v>
      </c>
      <c r="F10" s="52">
        <v>48</v>
      </c>
      <c r="G10" s="51">
        <v>2758</v>
      </c>
      <c r="H10" s="52">
        <v>251</v>
      </c>
      <c r="I10" s="52">
        <v>46</v>
      </c>
      <c r="J10" s="52">
        <v>90</v>
      </c>
      <c r="K10" s="52">
        <v>0</v>
      </c>
      <c r="L10" s="52">
        <v>1</v>
      </c>
      <c r="M10" s="53">
        <v>145</v>
      </c>
      <c r="N10" s="51">
        <v>533</v>
      </c>
      <c r="O10" s="11"/>
    </row>
    <row r="11" spans="1:15" x14ac:dyDescent="0.2">
      <c r="A11" s="49" t="s">
        <v>4</v>
      </c>
      <c r="B11" s="52">
        <v>1067</v>
      </c>
      <c r="C11" s="52">
        <v>933</v>
      </c>
      <c r="D11" s="52">
        <v>998</v>
      </c>
      <c r="E11" s="52">
        <v>998</v>
      </c>
      <c r="F11" s="52">
        <v>104</v>
      </c>
      <c r="G11" s="51">
        <v>4100</v>
      </c>
      <c r="H11" s="52">
        <v>56</v>
      </c>
      <c r="I11" s="52">
        <v>44</v>
      </c>
      <c r="J11" s="52">
        <v>45</v>
      </c>
      <c r="K11" s="52">
        <v>24</v>
      </c>
      <c r="L11" s="52">
        <v>1</v>
      </c>
      <c r="M11" s="53">
        <v>71</v>
      </c>
      <c r="N11" s="51">
        <v>241</v>
      </c>
      <c r="O11" s="11"/>
    </row>
    <row r="12" spans="1:15" x14ac:dyDescent="0.2">
      <c r="A12" s="49" t="s">
        <v>5</v>
      </c>
      <c r="B12" s="52">
        <v>1550</v>
      </c>
      <c r="C12" s="52">
        <v>1412</v>
      </c>
      <c r="D12" s="52">
        <v>1740</v>
      </c>
      <c r="E12" s="52">
        <v>279</v>
      </c>
      <c r="F12" s="52">
        <v>0</v>
      </c>
      <c r="G12" s="51">
        <v>4981</v>
      </c>
      <c r="H12" s="52">
        <v>115</v>
      </c>
      <c r="I12" s="52">
        <v>109</v>
      </c>
      <c r="J12" s="52">
        <v>186</v>
      </c>
      <c r="K12" s="52">
        <v>3</v>
      </c>
      <c r="L12" s="52">
        <v>0</v>
      </c>
      <c r="M12" s="53">
        <v>263</v>
      </c>
      <c r="N12" s="51">
        <v>676</v>
      </c>
      <c r="O12" s="11"/>
    </row>
    <row r="13" spans="1:15" x14ac:dyDescent="0.2">
      <c r="A13" s="49" t="s">
        <v>6</v>
      </c>
      <c r="B13" s="52">
        <v>1141</v>
      </c>
      <c r="C13" s="52">
        <v>957</v>
      </c>
      <c r="D13" s="52">
        <v>1048</v>
      </c>
      <c r="E13" s="52">
        <v>653</v>
      </c>
      <c r="F13" s="52">
        <v>0</v>
      </c>
      <c r="G13" s="51">
        <v>3799</v>
      </c>
      <c r="H13" s="52">
        <v>45</v>
      </c>
      <c r="I13" s="52">
        <v>20</v>
      </c>
      <c r="J13" s="52">
        <v>52</v>
      </c>
      <c r="K13" s="52">
        <v>5</v>
      </c>
      <c r="L13" s="52">
        <v>0</v>
      </c>
      <c r="M13" s="53">
        <v>66</v>
      </c>
      <c r="N13" s="51">
        <v>188</v>
      </c>
      <c r="O13" s="11"/>
    </row>
    <row r="14" spans="1:15" x14ac:dyDescent="0.2">
      <c r="A14" s="49" t="s">
        <v>7</v>
      </c>
      <c r="B14" s="52">
        <v>1009</v>
      </c>
      <c r="C14" s="52">
        <v>432</v>
      </c>
      <c r="D14" s="52">
        <v>1075</v>
      </c>
      <c r="E14" s="52">
        <v>0</v>
      </c>
      <c r="F14" s="52">
        <v>0</v>
      </c>
      <c r="G14" s="51">
        <v>2516</v>
      </c>
      <c r="H14" s="52">
        <v>45</v>
      </c>
      <c r="I14" s="52">
        <v>18</v>
      </c>
      <c r="J14" s="52">
        <v>28</v>
      </c>
      <c r="K14" s="52">
        <v>0</v>
      </c>
      <c r="L14" s="52">
        <v>0</v>
      </c>
      <c r="M14" s="53">
        <v>2</v>
      </c>
      <c r="N14" s="51">
        <v>93</v>
      </c>
      <c r="O14" s="11"/>
    </row>
    <row r="15" spans="1:15" x14ac:dyDescent="0.2">
      <c r="A15" s="49" t="s">
        <v>8</v>
      </c>
      <c r="B15" s="52">
        <v>2404</v>
      </c>
      <c r="C15" s="52">
        <v>2140</v>
      </c>
      <c r="D15" s="52">
        <v>2548</v>
      </c>
      <c r="E15" s="52">
        <v>2514</v>
      </c>
      <c r="F15" s="52">
        <v>1608</v>
      </c>
      <c r="G15" s="51">
        <v>11214</v>
      </c>
      <c r="H15" s="52">
        <v>157</v>
      </c>
      <c r="I15" s="52">
        <v>71</v>
      </c>
      <c r="J15" s="52">
        <v>106</v>
      </c>
      <c r="K15" s="52">
        <v>32</v>
      </c>
      <c r="L15" s="52">
        <v>4</v>
      </c>
      <c r="M15" s="53">
        <v>414</v>
      </c>
      <c r="N15" s="51">
        <v>784</v>
      </c>
      <c r="O15" s="11"/>
    </row>
    <row r="16" spans="1:15" x14ac:dyDescent="0.2">
      <c r="A16" s="49" t="s">
        <v>9</v>
      </c>
      <c r="B16" s="52">
        <v>3</v>
      </c>
      <c r="C16" s="52">
        <v>10</v>
      </c>
      <c r="D16" s="52">
        <v>290</v>
      </c>
      <c r="E16" s="52">
        <v>2</v>
      </c>
      <c r="F16" s="52">
        <v>0</v>
      </c>
      <c r="G16" s="51">
        <v>305</v>
      </c>
      <c r="H16" s="52">
        <v>1</v>
      </c>
      <c r="I16" s="52">
        <v>0</v>
      </c>
      <c r="J16" s="52">
        <v>0</v>
      </c>
      <c r="K16" s="52">
        <v>0</v>
      </c>
      <c r="L16" s="52">
        <v>0</v>
      </c>
      <c r="M16" s="53">
        <v>0</v>
      </c>
      <c r="N16" s="51">
        <v>1</v>
      </c>
      <c r="O16" s="11"/>
    </row>
    <row r="17" spans="1:15" x14ac:dyDescent="0.2">
      <c r="A17" s="49" t="s">
        <v>10</v>
      </c>
      <c r="B17" s="52">
        <v>239</v>
      </c>
      <c r="C17" s="52">
        <v>654</v>
      </c>
      <c r="D17" s="52">
        <v>771</v>
      </c>
      <c r="E17" s="52">
        <v>0</v>
      </c>
      <c r="F17" s="52">
        <v>0</v>
      </c>
      <c r="G17" s="51">
        <v>1664</v>
      </c>
      <c r="H17" s="52">
        <v>17</v>
      </c>
      <c r="I17" s="52">
        <v>28</v>
      </c>
      <c r="J17" s="52">
        <v>83</v>
      </c>
      <c r="K17" s="52">
        <v>0</v>
      </c>
      <c r="L17" s="52">
        <v>0</v>
      </c>
      <c r="M17" s="53">
        <v>28</v>
      </c>
      <c r="N17" s="51">
        <v>156</v>
      </c>
      <c r="O17" s="11"/>
    </row>
    <row r="18" spans="1:15" x14ac:dyDescent="0.2">
      <c r="A18" s="49" t="s">
        <v>11</v>
      </c>
      <c r="B18" s="52">
        <v>643</v>
      </c>
      <c r="C18" s="52">
        <v>604</v>
      </c>
      <c r="D18" s="52">
        <v>687</v>
      </c>
      <c r="E18" s="52">
        <v>232</v>
      </c>
      <c r="F18" s="52">
        <v>0</v>
      </c>
      <c r="G18" s="51">
        <v>2166</v>
      </c>
      <c r="H18" s="52">
        <v>3</v>
      </c>
      <c r="I18" s="52">
        <v>10</v>
      </c>
      <c r="J18" s="52">
        <v>3</v>
      </c>
      <c r="K18" s="52">
        <v>0</v>
      </c>
      <c r="L18" s="52">
        <v>0</v>
      </c>
      <c r="M18" s="53">
        <v>3</v>
      </c>
      <c r="N18" s="51">
        <v>19</v>
      </c>
      <c r="O18" s="11"/>
    </row>
    <row r="19" spans="1:15" x14ac:dyDescent="0.2">
      <c r="A19" s="49" t="s">
        <v>12</v>
      </c>
      <c r="B19" s="52">
        <v>1333</v>
      </c>
      <c r="C19" s="52">
        <v>1270</v>
      </c>
      <c r="D19" s="52">
        <v>1474</v>
      </c>
      <c r="E19" s="52">
        <v>1287</v>
      </c>
      <c r="F19" s="52">
        <v>160</v>
      </c>
      <c r="G19" s="51">
        <v>5524</v>
      </c>
      <c r="H19" s="52">
        <v>291</v>
      </c>
      <c r="I19" s="52">
        <v>177</v>
      </c>
      <c r="J19" s="52">
        <v>294</v>
      </c>
      <c r="K19" s="52">
        <v>92</v>
      </c>
      <c r="L19" s="52">
        <v>2</v>
      </c>
      <c r="M19" s="53">
        <v>270</v>
      </c>
      <c r="N19" s="51">
        <v>1126</v>
      </c>
      <c r="O19" s="11"/>
    </row>
    <row r="20" spans="1:15" x14ac:dyDescent="0.2">
      <c r="A20" s="49" t="s">
        <v>13</v>
      </c>
      <c r="B20" s="52">
        <v>1628</v>
      </c>
      <c r="C20" s="52">
        <v>1600</v>
      </c>
      <c r="D20" s="52">
        <v>1706</v>
      </c>
      <c r="E20" s="52">
        <v>1540</v>
      </c>
      <c r="F20" s="52">
        <v>276</v>
      </c>
      <c r="G20" s="51">
        <v>6750</v>
      </c>
      <c r="H20" s="52">
        <v>136</v>
      </c>
      <c r="I20" s="52">
        <v>19</v>
      </c>
      <c r="J20" s="52">
        <v>10</v>
      </c>
      <c r="K20" s="52">
        <v>1</v>
      </c>
      <c r="L20" s="52">
        <v>0</v>
      </c>
      <c r="M20" s="53">
        <v>318</v>
      </c>
      <c r="N20" s="51">
        <v>484</v>
      </c>
      <c r="O20" s="11"/>
    </row>
    <row r="21" spans="1:15" x14ac:dyDescent="0.2">
      <c r="A21" s="49" t="s">
        <v>14</v>
      </c>
      <c r="B21" s="52">
        <v>2535</v>
      </c>
      <c r="C21" s="52">
        <v>2270</v>
      </c>
      <c r="D21" s="52">
        <v>2633</v>
      </c>
      <c r="E21" s="52">
        <v>2505</v>
      </c>
      <c r="F21" s="52">
        <v>1518</v>
      </c>
      <c r="G21" s="51">
        <v>11461</v>
      </c>
      <c r="H21" s="52">
        <v>317</v>
      </c>
      <c r="I21" s="52">
        <v>259</v>
      </c>
      <c r="J21" s="52">
        <v>231</v>
      </c>
      <c r="K21" s="52">
        <v>112</v>
      </c>
      <c r="L21" s="52">
        <v>23</v>
      </c>
      <c r="M21" s="53">
        <v>605</v>
      </c>
      <c r="N21" s="51">
        <v>1547</v>
      </c>
      <c r="O21" s="11"/>
    </row>
    <row r="22" spans="1:15" x14ac:dyDescent="0.2">
      <c r="A22" s="49" t="s">
        <v>15</v>
      </c>
      <c r="B22" s="52">
        <v>849</v>
      </c>
      <c r="C22" s="52">
        <v>813</v>
      </c>
      <c r="D22" s="52">
        <v>940</v>
      </c>
      <c r="E22" s="52">
        <v>816</v>
      </c>
      <c r="F22" s="52">
        <v>30</v>
      </c>
      <c r="G22" s="51">
        <v>3448</v>
      </c>
      <c r="H22" s="52">
        <v>94</v>
      </c>
      <c r="I22" s="52">
        <v>70</v>
      </c>
      <c r="J22" s="52">
        <v>79</v>
      </c>
      <c r="K22" s="52">
        <v>28</v>
      </c>
      <c r="L22" s="52">
        <v>0</v>
      </c>
      <c r="M22" s="53">
        <v>7</v>
      </c>
      <c r="N22" s="51">
        <v>278</v>
      </c>
      <c r="O22" s="11"/>
    </row>
    <row r="23" spans="1:15" x14ac:dyDescent="0.2">
      <c r="A23" s="49" t="s">
        <v>16</v>
      </c>
      <c r="B23" s="52">
        <v>1388</v>
      </c>
      <c r="C23" s="52">
        <v>1003</v>
      </c>
      <c r="D23" s="52">
        <v>1558</v>
      </c>
      <c r="E23" s="52">
        <v>0</v>
      </c>
      <c r="F23" s="52">
        <v>0</v>
      </c>
      <c r="G23" s="51">
        <v>3949</v>
      </c>
      <c r="H23" s="52">
        <v>125</v>
      </c>
      <c r="I23" s="52">
        <v>71</v>
      </c>
      <c r="J23" s="52">
        <v>141</v>
      </c>
      <c r="K23" s="52">
        <v>0</v>
      </c>
      <c r="L23" s="52">
        <v>0</v>
      </c>
      <c r="M23" s="53">
        <v>72</v>
      </c>
      <c r="N23" s="51">
        <v>409</v>
      </c>
      <c r="O23" s="11"/>
    </row>
    <row r="24" spans="1:15" x14ac:dyDescent="0.2">
      <c r="A24" s="49" t="s">
        <v>17</v>
      </c>
      <c r="B24" s="52">
        <v>4576</v>
      </c>
      <c r="C24" s="52">
        <v>3240</v>
      </c>
      <c r="D24" s="52">
        <v>3745</v>
      </c>
      <c r="E24" s="52">
        <v>2692</v>
      </c>
      <c r="F24" s="52">
        <v>768</v>
      </c>
      <c r="G24" s="51">
        <v>15021</v>
      </c>
      <c r="H24" s="52">
        <v>235</v>
      </c>
      <c r="I24" s="52">
        <v>114</v>
      </c>
      <c r="J24" s="52">
        <v>221</v>
      </c>
      <c r="K24" s="52">
        <v>47</v>
      </c>
      <c r="L24" s="52">
        <v>15</v>
      </c>
      <c r="M24" s="53">
        <v>477</v>
      </c>
      <c r="N24" s="51">
        <v>1109</v>
      </c>
      <c r="O24" s="11"/>
    </row>
    <row r="25" spans="1:15" x14ac:dyDescent="0.2">
      <c r="A25" s="49" t="s">
        <v>18</v>
      </c>
      <c r="B25" s="52">
        <v>2859</v>
      </c>
      <c r="C25" s="52">
        <v>1662</v>
      </c>
      <c r="D25" s="52">
        <v>1971</v>
      </c>
      <c r="E25" s="52">
        <v>1037</v>
      </c>
      <c r="F25" s="52">
        <v>0</v>
      </c>
      <c r="G25" s="51">
        <v>7529</v>
      </c>
      <c r="H25" s="52">
        <v>138</v>
      </c>
      <c r="I25" s="52">
        <v>30</v>
      </c>
      <c r="J25" s="52">
        <v>84</v>
      </c>
      <c r="K25" s="52">
        <v>2</v>
      </c>
      <c r="L25" s="52">
        <v>0</v>
      </c>
      <c r="M25" s="53">
        <v>147</v>
      </c>
      <c r="N25" s="51">
        <v>401</v>
      </c>
      <c r="O25" s="11"/>
    </row>
    <row r="26" spans="1:15" x14ac:dyDescent="0.2">
      <c r="A26" s="49" t="s">
        <v>19</v>
      </c>
      <c r="B26" s="52">
        <v>1266</v>
      </c>
      <c r="C26" s="52">
        <v>950</v>
      </c>
      <c r="D26" s="52">
        <v>1263</v>
      </c>
      <c r="E26" s="52">
        <v>600</v>
      </c>
      <c r="F26" s="52">
        <v>88</v>
      </c>
      <c r="G26" s="51">
        <v>4167</v>
      </c>
      <c r="H26" s="52">
        <v>22</v>
      </c>
      <c r="I26" s="52">
        <v>36</v>
      </c>
      <c r="J26" s="52">
        <v>69</v>
      </c>
      <c r="K26" s="52">
        <v>13</v>
      </c>
      <c r="L26" s="52">
        <v>0</v>
      </c>
      <c r="M26" s="53">
        <v>112</v>
      </c>
      <c r="N26" s="51">
        <v>252</v>
      </c>
      <c r="O26" s="11"/>
    </row>
    <row r="27" spans="1:15" x14ac:dyDescent="0.2">
      <c r="A27" s="49" t="s">
        <v>20</v>
      </c>
      <c r="B27" s="52">
        <v>1272</v>
      </c>
      <c r="C27" s="52">
        <v>1048</v>
      </c>
      <c r="D27" s="52">
        <v>1135</v>
      </c>
      <c r="E27" s="52">
        <v>910</v>
      </c>
      <c r="F27" s="52">
        <v>118</v>
      </c>
      <c r="G27" s="51">
        <v>4483</v>
      </c>
      <c r="H27" s="52">
        <v>55</v>
      </c>
      <c r="I27" s="52">
        <v>43</v>
      </c>
      <c r="J27" s="52">
        <v>46</v>
      </c>
      <c r="K27" s="52">
        <v>26</v>
      </c>
      <c r="L27" s="52">
        <v>1</v>
      </c>
      <c r="M27" s="53">
        <v>35</v>
      </c>
      <c r="N27" s="51">
        <v>206</v>
      </c>
      <c r="O27" s="11"/>
    </row>
    <row r="28" spans="1:15" x14ac:dyDescent="0.2">
      <c r="G28" s="7"/>
    </row>
    <row r="31" spans="1:15" x14ac:dyDescent="0.2">
      <c r="K31" s="7"/>
    </row>
    <row r="32" spans="1:15" x14ac:dyDescent="0.2">
      <c r="E32" s="7"/>
    </row>
  </sheetData>
  <mergeCells count="2">
    <mergeCell ref="B3:G3"/>
    <mergeCell ref="H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/>
  </sheetViews>
  <sheetFormatPr defaultColWidth="9.140625" defaultRowHeight="15" x14ac:dyDescent="0.25"/>
  <cols>
    <col min="1" max="1" width="20.42578125" style="4" customWidth="1"/>
    <col min="2" max="2" width="10.7109375" style="4" customWidth="1"/>
    <col min="3" max="7" width="9.140625" style="4"/>
    <col min="8" max="8" width="12" style="4" customWidth="1"/>
    <col min="9" max="9" width="11.5703125" style="4" customWidth="1"/>
    <col min="10" max="10" width="10.5703125" style="4" customWidth="1"/>
    <col min="11" max="16384" width="9.140625" style="4"/>
  </cols>
  <sheetData>
    <row r="1" spans="1:12" x14ac:dyDescent="0.25">
      <c r="A1" s="6" t="s">
        <v>91</v>
      </c>
      <c r="B1" s="6" t="s">
        <v>302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5.5" customHeight="1" x14ac:dyDescent="0.25">
      <c r="A3" s="89" t="s">
        <v>126</v>
      </c>
      <c r="B3" s="9"/>
      <c r="C3" s="89" t="s">
        <v>131</v>
      </c>
      <c r="D3" s="89"/>
      <c r="E3" s="89"/>
      <c r="F3" s="89"/>
      <c r="G3" s="89"/>
      <c r="H3" s="89" t="s">
        <v>130</v>
      </c>
      <c r="I3" s="89"/>
      <c r="J3" s="89"/>
      <c r="K3" s="9"/>
      <c r="L3" s="9"/>
    </row>
    <row r="4" spans="1:12" ht="51" x14ac:dyDescent="0.25">
      <c r="A4" s="89"/>
      <c r="B4" s="25" t="s">
        <v>127</v>
      </c>
      <c r="C4" s="21" t="s">
        <v>22</v>
      </c>
      <c r="D4" s="21" t="s">
        <v>24</v>
      </c>
      <c r="E4" s="21" t="s">
        <v>27</v>
      </c>
      <c r="F4" s="21" t="s">
        <v>28</v>
      </c>
      <c r="G4" s="25" t="s">
        <v>128</v>
      </c>
      <c r="H4" s="25" t="s">
        <v>134</v>
      </c>
      <c r="I4" s="25" t="s">
        <v>136</v>
      </c>
      <c r="J4" s="25" t="s">
        <v>137</v>
      </c>
      <c r="K4" s="25" t="s">
        <v>128</v>
      </c>
      <c r="L4" s="5"/>
    </row>
    <row r="5" spans="1:12" s="78" customFormat="1" x14ac:dyDescent="0.25">
      <c r="A5" s="6" t="s">
        <v>66</v>
      </c>
      <c r="B5" s="6"/>
      <c r="C5" s="11">
        <f>SUM(C6:C26)</f>
        <v>28034</v>
      </c>
      <c r="D5" s="11">
        <f>SUM(D6:D26)</f>
        <v>84582</v>
      </c>
      <c r="E5" s="11">
        <f>SUM(E6:E26)</f>
        <v>49374</v>
      </c>
      <c r="F5" s="11">
        <f>SUM(F6:F26)</f>
        <v>16530</v>
      </c>
      <c r="G5" s="11">
        <f>SUM(G6:G26)</f>
        <v>178520</v>
      </c>
      <c r="H5" s="11">
        <v>43669</v>
      </c>
      <c r="I5" s="11">
        <v>3328</v>
      </c>
      <c r="J5" s="11">
        <v>1066</v>
      </c>
      <c r="K5" s="11">
        <f t="shared" ref="K5:K10" si="0">SUM(H5,I5,J5)</f>
        <v>48063</v>
      </c>
      <c r="L5" s="6"/>
    </row>
    <row r="6" spans="1:12" x14ac:dyDescent="0.25">
      <c r="A6" s="5" t="s">
        <v>53</v>
      </c>
      <c r="B6" s="5"/>
      <c r="C6" s="7">
        <v>5410</v>
      </c>
      <c r="D6" s="7">
        <v>19426</v>
      </c>
      <c r="E6" s="7">
        <v>10816</v>
      </c>
      <c r="F6" s="7">
        <v>158</v>
      </c>
      <c r="G6" s="11">
        <f t="shared" ref="G6:G26" si="1">SUM(C6:F6)</f>
        <v>35810</v>
      </c>
      <c r="H6" s="7">
        <v>10925</v>
      </c>
      <c r="I6" s="7">
        <v>1067</v>
      </c>
      <c r="J6" s="7">
        <v>1021</v>
      </c>
      <c r="K6" s="7">
        <f t="shared" si="0"/>
        <v>13013</v>
      </c>
      <c r="L6" s="5"/>
    </row>
    <row r="7" spans="1:12" x14ac:dyDescent="0.25">
      <c r="A7" s="5" t="s">
        <v>1</v>
      </c>
      <c r="B7" s="5"/>
      <c r="C7" s="7">
        <v>1072</v>
      </c>
      <c r="D7" s="7">
        <v>6500</v>
      </c>
      <c r="E7" s="7">
        <v>2136</v>
      </c>
      <c r="F7" s="7">
        <v>0</v>
      </c>
      <c r="G7" s="11">
        <f t="shared" si="1"/>
        <v>9708</v>
      </c>
      <c r="H7" s="7">
        <v>2651</v>
      </c>
      <c r="I7" s="7">
        <v>0</v>
      </c>
      <c r="J7" s="7">
        <v>0</v>
      </c>
      <c r="K7" s="7">
        <f t="shared" si="0"/>
        <v>2651</v>
      </c>
      <c r="L7" s="5"/>
    </row>
    <row r="8" spans="1:12" x14ac:dyDescent="0.25">
      <c r="A8" s="5" t="s">
        <v>2</v>
      </c>
      <c r="B8" s="5"/>
      <c r="C8" s="7">
        <v>23</v>
      </c>
      <c r="D8" s="7">
        <v>2724</v>
      </c>
      <c r="E8" s="7">
        <v>1736</v>
      </c>
      <c r="F8" s="7">
        <v>0</v>
      </c>
      <c r="G8" s="11">
        <f t="shared" si="1"/>
        <v>4483</v>
      </c>
      <c r="H8" s="7">
        <v>1174</v>
      </c>
      <c r="I8" s="7">
        <v>0</v>
      </c>
      <c r="J8" s="7">
        <v>0</v>
      </c>
      <c r="K8" s="7">
        <f t="shared" si="0"/>
        <v>1174</v>
      </c>
      <c r="L8" s="5"/>
    </row>
    <row r="9" spans="1:12" x14ac:dyDescent="0.25">
      <c r="A9" s="5" t="s">
        <v>3</v>
      </c>
      <c r="B9" s="5"/>
      <c r="C9" s="7">
        <v>6</v>
      </c>
      <c r="D9" s="7">
        <v>2428</v>
      </c>
      <c r="E9" s="7">
        <v>324</v>
      </c>
      <c r="F9" s="7">
        <v>2</v>
      </c>
      <c r="G9" s="11">
        <f t="shared" si="1"/>
        <v>2760</v>
      </c>
      <c r="H9" s="7">
        <v>2455</v>
      </c>
      <c r="I9" s="7">
        <v>0</v>
      </c>
      <c r="J9" s="7">
        <v>0</v>
      </c>
      <c r="K9" s="7">
        <f t="shared" si="0"/>
        <v>2455</v>
      </c>
      <c r="L9" s="5"/>
    </row>
    <row r="10" spans="1:12" x14ac:dyDescent="0.25">
      <c r="A10" s="5" t="s">
        <v>4</v>
      </c>
      <c r="B10" s="5"/>
      <c r="C10" s="7">
        <v>921</v>
      </c>
      <c r="D10" s="7">
        <v>2508</v>
      </c>
      <c r="E10" s="7">
        <v>1802</v>
      </c>
      <c r="F10" s="7">
        <v>924</v>
      </c>
      <c r="G10" s="11">
        <f t="shared" si="1"/>
        <v>6155</v>
      </c>
      <c r="H10" s="7">
        <v>809</v>
      </c>
      <c r="I10" s="7">
        <v>0</v>
      </c>
      <c r="J10" s="7">
        <v>0</v>
      </c>
      <c r="K10" s="7">
        <f t="shared" si="0"/>
        <v>809</v>
      </c>
      <c r="L10" s="5"/>
    </row>
    <row r="11" spans="1:12" x14ac:dyDescent="0.25">
      <c r="A11" s="5" t="s">
        <v>5</v>
      </c>
      <c r="B11" s="5"/>
      <c r="C11" s="7">
        <v>392</v>
      </c>
      <c r="D11" s="7">
        <v>4032</v>
      </c>
      <c r="E11" s="7">
        <v>1892</v>
      </c>
      <c r="F11" s="7">
        <v>1562</v>
      </c>
      <c r="G11" s="11">
        <f t="shared" si="1"/>
        <v>7878</v>
      </c>
      <c r="H11" s="7">
        <v>1343</v>
      </c>
      <c r="I11" s="7">
        <v>0</v>
      </c>
      <c r="J11" s="7">
        <v>0</v>
      </c>
      <c r="K11" s="7">
        <f>SUM(I11,H11,J11)</f>
        <v>1343</v>
      </c>
      <c r="L11" s="5"/>
    </row>
    <row r="12" spans="1:12" x14ac:dyDescent="0.25">
      <c r="A12" s="5" t="s">
        <v>6</v>
      </c>
      <c r="B12" s="5"/>
      <c r="C12" s="7">
        <v>0</v>
      </c>
      <c r="D12" s="7">
        <v>2741</v>
      </c>
      <c r="E12" s="7">
        <v>1848</v>
      </c>
      <c r="F12" s="7">
        <v>0</v>
      </c>
      <c r="G12" s="11">
        <f t="shared" si="1"/>
        <v>4589</v>
      </c>
      <c r="H12" s="7">
        <v>1863</v>
      </c>
      <c r="I12" s="7">
        <v>651</v>
      </c>
      <c r="J12" s="7">
        <v>0</v>
      </c>
      <c r="K12" s="7">
        <f>SUM(H12,I12,J12)</f>
        <v>2514</v>
      </c>
      <c r="L12" s="5"/>
    </row>
    <row r="13" spans="1:12" x14ac:dyDescent="0.25">
      <c r="A13" s="5" t="s">
        <v>7</v>
      </c>
      <c r="B13" s="5"/>
      <c r="C13" s="7">
        <v>1</v>
      </c>
      <c r="D13" s="7">
        <v>699</v>
      </c>
      <c r="E13" s="7">
        <v>587</v>
      </c>
      <c r="F13" s="7">
        <v>0</v>
      </c>
      <c r="G13" s="11">
        <f t="shared" si="1"/>
        <v>1287</v>
      </c>
      <c r="H13" s="7">
        <v>1217</v>
      </c>
      <c r="I13" s="7">
        <v>0</v>
      </c>
      <c r="J13" s="7">
        <v>0</v>
      </c>
      <c r="K13" s="7">
        <f>SUM(H13,I13,J13)</f>
        <v>1217</v>
      </c>
      <c r="L13" s="5"/>
    </row>
    <row r="14" spans="1:12" x14ac:dyDescent="0.25">
      <c r="A14" s="5" t="s">
        <v>8</v>
      </c>
      <c r="B14" s="5"/>
      <c r="C14" s="7">
        <v>4229</v>
      </c>
      <c r="D14" s="7">
        <v>6056</v>
      </c>
      <c r="E14" s="7">
        <v>3829</v>
      </c>
      <c r="F14" s="7">
        <v>2506</v>
      </c>
      <c r="G14" s="11">
        <f t="shared" si="1"/>
        <v>16620</v>
      </c>
      <c r="H14" s="7">
        <v>1529</v>
      </c>
      <c r="I14" s="7">
        <v>2</v>
      </c>
      <c r="J14" s="7">
        <v>44</v>
      </c>
      <c r="K14" s="7">
        <f>SUM(H14,I14,J14)</f>
        <v>1575</v>
      </c>
      <c r="L14" s="5"/>
    </row>
    <row r="15" spans="1:12" x14ac:dyDescent="0.25">
      <c r="A15" s="5" t="s">
        <v>9</v>
      </c>
      <c r="B15" s="5"/>
      <c r="C15" s="7">
        <v>2</v>
      </c>
      <c r="D15" s="7">
        <v>6</v>
      </c>
      <c r="E15" s="7">
        <v>3</v>
      </c>
      <c r="F15" s="7">
        <v>3</v>
      </c>
      <c r="G15" s="11">
        <f t="shared" si="1"/>
        <v>14</v>
      </c>
      <c r="H15" s="7">
        <v>226</v>
      </c>
      <c r="I15" s="7">
        <v>1</v>
      </c>
      <c r="J15" s="7">
        <v>0</v>
      </c>
      <c r="K15" s="7">
        <f>SUM(H15,I15,J15)</f>
        <v>227</v>
      </c>
      <c r="L15" s="5"/>
    </row>
    <row r="16" spans="1:12" x14ac:dyDescent="0.25">
      <c r="A16" s="5" t="s">
        <v>10</v>
      </c>
      <c r="B16" s="5"/>
      <c r="C16" s="7">
        <v>0</v>
      </c>
      <c r="D16" s="7">
        <v>1013</v>
      </c>
      <c r="E16" s="7">
        <v>0</v>
      </c>
      <c r="F16" s="7">
        <v>0</v>
      </c>
      <c r="G16" s="11">
        <f t="shared" si="1"/>
        <v>1013</v>
      </c>
      <c r="H16" s="7">
        <v>222</v>
      </c>
      <c r="I16" s="7">
        <v>0</v>
      </c>
      <c r="J16" s="7">
        <v>0</v>
      </c>
      <c r="K16" s="7">
        <f>SUM(J16,I16,H16)</f>
        <v>222</v>
      </c>
      <c r="L16" s="5"/>
    </row>
    <row r="17" spans="1:12" x14ac:dyDescent="0.25">
      <c r="A17" s="5" t="s">
        <v>11</v>
      </c>
      <c r="B17" s="5"/>
      <c r="C17" s="7">
        <v>0</v>
      </c>
      <c r="D17" s="7">
        <v>1319</v>
      </c>
      <c r="E17" s="7">
        <v>711</v>
      </c>
      <c r="F17" s="7">
        <v>0</v>
      </c>
      <c r="G17" s="11">
        <f t="shared" si="1"/>
        <v>2030</v>
      </c>
      <c r="H17" s="7">
        <v>635</v>
      </c>
      <c r="I17" s="7">
        <v>0</v>
      </c>
      <c r="J17" s="7">
        <v>0</v>
      </c>
      <c r="K17" s="7">
        <f>SUM(I17,J17,H17)</f>
        <v>635</v>
      </c>
      <c r="L17" s="5"/>
    </row>
    <row r="18" spans="1:12" x14ac:dyDescent="0.25">
      <c r="A18" s="5" t="s">
        <v>12</v>
      </c>
      <c r="B18" s="5"/>
      <c r="C18" s="7">
        <v>197</v>
      </c>
      <c r="D18" s="7">
        <v>3130</v>
      </c>
      <c r="E18" s="7">
        <v>2473</v>
      </c>
      <c r="F18" s="7">
        <v>0</v>
      </c>
      <c r="G18" s="11">
        <f t="shared" si="1"/>
        <v>5800</v>
      </c>
      <c r="H18" s="7">
        <v>1160</v>
      </c>
      <c r="I18" s="7">
        <v>61</v>
      </c>
      <c r="J18" s="7">
        <v>0</v>
      </c>
      <c r="K18" s="7">
        <f t="shared" ref="K18:K25" si="2">SUM(H18,I18,J18)</f>
        <v>1221</v>
      </c>
      <c r="L18" s="5"/>
    </row>
    <row r="19" spans="1:12" x14ac:dyDescent="0.25">
      <c r="A19" s="5" t="s">
        <v>13</v>
      </c>
      <c r="B19" s="5"/>
      <c r="C19" s="7">
        <v>1361</v>
      </c>
      <c r="D19" s="7">
        <v>3870</v>
      </c>
      <c r="E19" s="7">
        <v>2595</v>
      </c>
      <c r="F19" s="7">
        <v>1496</v>
      </c>
      <c r="G19" s="11">
        <f t="shared" si="1"/>
        <v>9322</v>
      </c>
      <c r="H19" s="7">
        <v>983</v>
      </c>
      <c r="I19" s="7">
        <v>0</v>
      </c>
      <c r="J19" s="7">
        <v>0</v>
      </c>
      <c r="K19" s="7">
        <f t="shared" si="2"/>
        <v>983</v>
      </c>
      <c r="L19" s="5"/>
    </row>
    <row r="20" spans="1:12" x14ac:dyDescent="0.25">
      <c r="A20" s="5" t="s">
        <v>14</v>
      </c>
      <c r="B20" s="5"/>
      <c r="C20" s="7">
        <v>1252</v>
      </c>
      <c r="D20" s="7">
        <v>5202</v>
      </c>
      <c r="E20" s="7">
        <v>4560</v>
      </c>
      <c r="F20" s="7">
        <v>2140</v>
      </c>
      <c r="G20" s="11">
        <f t="shared" si="1"/>
        <v>13154</v>
      </c>
      <c r="H20" s="7">
        <v>2478</v>
      </c>
      <c r="I20" s="7">
        <v>7</v>
      </c>
      <c r="J20" s="7">
        <v>0</v>
      </c>
      <c r="K20" s="7">
        <f t="shared" si="2"/>
        <v>2485</v>
      </c>
      <c r="L20" s="5"/>
    </row>
    <row r="21" spans="1:12" x14ac:dyDescent="0.25">
      <c r="A21" s="5" t="s">
        <v>15</v>
      </c>
      <c r="B21" s="5"/>
      <c r="C21" s="7">
        <v>693</v>
      </c>
      <c r="D21" s="7">
        <v>2404</v>
      </c>
      <c r="E21" s="7">
        <v>1365</v>
      </c>
      <c r="F21" s="7">
        <v>1</v>
      </c>
      <c r="G21" s="11">
        <f t="shared" si="1"/>
        <v>4463</v>
      </c>
      <c r="H21" s="7">
        <v>826</v>
      </c>
      <c r="I21" s="7">
        <v>2</v>
      </c>
      <c r="J21" s="7">
        <v>0</v>
      </c>
      <c r="K21" s="7">
        <f t="shared" si="2"/>
        <v>828</v>
      </c>
      <c r="L21" s="5"/>
    </row>
    <row r="22" spans="1:12" x14ac:dyDescent="0.25">
      <c r="A22" s="5" t="s">
        <v>16</v>
      </c>
      <c r="B22" s="5"/>
      <c r="C22" s="7">
        <v>6</v>
      </c>
      <c r="D22" s="7">
        <v>1980</v>
      </c>
      <c r="E22" s="7">
        <v>931</v>
      </c>
      <c r="F22" s="7">
        <v>863</v>
      </c>
      <c r="G22" s="11">
        <f t="shared" si="1"/>
        <v>3780</v>
      </c>
      <c r="H22" s="7">
        <v>1198</v>
      </c>
      <c r="I22" s="7">
        <v>0</v>
      </c>
      <c r="J22" s="7">
        <v>0</v>
      </c>
      <c r="K22" s="7">
        <f t="shared" si="2"/>
        <v>1198</v>
      </c>
      <c r="L22" s="5"/>
    </row>
    <row r="23" spans="1:12" x14ac:dyDescent="0.25">
      <c r="A23" s="5" t="s">
        <v>17</v>
      </c>
      <c r="B23" s="5"/>
      <c r="C23" s="7">
        <v>7292</v>
      </c>
      <c r="D23" s="7">
        <v>8341</v>
      </c>
      <c r="E23" s="7">
        <v>6005</v>
      </c>
      <c r="F23" s="7">
        <v>3352</v>
      </c>
      <c r="G23" s="11">
        <f t="shared" si="1"/>
        <v>24990</v>
      </c>
      <c r="H23" s="7">
        <v>7480</v>
      </c>
      <c r="I23" s="7">
        <v>1530</v>
      </c>
      <c r="J23" s="7">
        <v>1</v>
      </c>
      <c r="K23" s="7">
        <f t="shared" si="2"/>
        <v>9011</v>
      </c>
      <c r="L23" s="5"/>
    </row>
    <row r="24" spans="1:12" x14ac:dyDescent="0.25">
      <c r="A24" s="5" t="s">
        <v>18</v>
      </c>
      <c r="B24" s="5"/>
      <c r="C24" s="7">
        <v>4947</v>
      </c>
      <c r="D24" s="7">
        <v>4675</v>
      </c>
      <c r="E24" s="7">
        <v>1997</v>
      </c>
      <c r="F24" s="7">
        <v>1694</v>
      </c>
      <c r="G24" s="11">
        <f t="shared" si="1"/>
        <v>13313</v>
      </c>
      <c r="H24" s="7">
        <v>2270</v>
      </c>
      <c r="I24" s="7">
        <v>0</v>
      </c>
      <c r="J24" s="7">
        <v>0</v>
      </c>
      <c r="K24" s="7">
        <f t="shared" si="2"/>
        <v>2270</v>
      </c>
      <c r="L24" s="5"/>
    </row>
    <row r="25" spans="1:12" x14ac:dyDescent="0.25">
      <c r="A25" s="5" t="s">
        <v>19</v>
      </c>
      <c r="B25" s="5"/>
      <c r="C25" s="7">
        <v>225</v>
      </c>
      <c r="D25" s="7">
        <v>3178</v>
      </c>
      <c r="E25" s="7">
        <v>1987</v>
      </c>
      <c r="F25" s="7">
        <v>999</v>
      </c>
      <c r="G25" s="11">
        <f t="shared" si="1"/>
        <v>6389</v>
      </c>
      <c r="H25" s="7">
        <v>1143</v>
      </c>
      <c r="I25" s="7">
        <v>6</v>
      </c>
      <c r="J25" s="7">
        <v>0</v>
      </c>
      <c r="K25" s="7">
        <f t="shared" si="2"/>
        <v>1149</v>
      </c>
      <c r="L25" s="5"/>
    </row>
    <row r="26" spans="1:12" x14ac:dyDescent="0.25">
      <c r="A26" s="5" t="s">
        <v>20</v>
      </c>
      <c r="B26" s="5"/>
      <c r="C26" s="7">
        <v>5</v>
      </c>
      <c r="D26" s="7">
        <v>2350</v>
      </c>
      <c r="E26" s="7">
        <v>1777</v>
      </c>
      <c r="F26" s="7">
        <v>830</v>
      </c>
      <c r="G26" s="11">
        <f t="shared" si="1"/>
        <v>4962</v>
      </c>
      <c r="H26" s="7">
        <v>1082</v>
      </c>
      <c r="I26" s="7">
        <v>1</v>
      </c>
      <c r="J26" s="7">
        <v>0</v>
      </c>
      <c r="K26" s="7">
        <f>SUM(J26,I26,H26)</f>
        <v>1083</v>
      </c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7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</sheetData>
  <mergeCells count="3">
    <mergeCell ref="C3:G3"/>
    <mergeCell ref="H3:J3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2"/>
  <sheetViews>
    <sheetView workbookViewId="0"/>
  </sheetViews>
  <sheetFormatPr defaultColWidth="9.140625" defaultRowHeight="11.25" x14ac:dyDescent="0.2"/>
  <cols>
    <col min="1" max="1" width="20.140625" style="3" customWidth="1"/>
    <col min="2" max="12" width="20.7109375" style="3" customWidth="1"/>
    <col min="13" max="16384" width="9.140625" style="3"/>
  </cols>
  <sheetData>
    <row r="1" spans="1:16" ht="12.75" x14ac:dyDescent="0.2">
      <c r="A1" s="6" t="s">
        <v>92</v>
      </c>
      <c r="B1" s="6" t="s">
        <v>303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ht="12.75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5" customHeight="1" x14ac:dyDescent="0.2">
      <c r="A3" s="92" t="s">
        <v>21</v>
      </c>
      <c r="B3" s="92" t="s">
        <v>138</v>
      </c>
      <c r="C3" s="92"/>
      <c r="D3" s="92"/>
      <c r="E3" s="92" t="s">
        <v>93</v>
      </c>
      <c r="F3" s="92"/>
      <c r="G3" s="92"/>
      <c r="H3" s="92"/>
      <c r="I3" s="92"/>
      <c r="J3" s="92"/>
      <c r="K3" s="92"/>
      <c r="L3" s="92"/>
      <c r="M3" s="5"/>
      <c r="N3" s="5"/>
    </row>
    <row r="4" spans="1:16" ht="12.75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5"/>
      <c r="N4" s="5"/>
    </row>
    <row r="5" spans="1:16" ht="12.75" x14ac:dyDescent="0.2">
      <c r="A5" s="92"/>
      <c r="B5" s="92" t="s">
        <v>132</v>
      </c>
      <c r="C5" s="92" t="s">
        <v>133</v>
      </c>
      <c r="D5" s="92" t="s">
        <v>42</v>
      </c>
      <c r="E5" s="89" t="s">
        <v>141</v>
      </c>
      <c r="F5" s="89" t="s">
        <v>143</v>
      </c>
      <c r="G5" s="89" t="s">
        <v>144</v>
      </c>
      <c r="H5" s="89" t="s">
        <v>145</v>
      </c>
      <c r="I5" s="89" t="s">
        <v>148</v>
      </c>
      <c r="J5" s="92" t="s">
        <v>43</v>
      </c>
      <c r="K5" s="89" t="s">
        <v>150</v>
      </c>
      <c r="L5" s="92" t="s">
        <v>155</v>
      </c>
      <c r="M5" s="5"/>
      <c r="N5" s="5"/>
    </row>
    <row r="6" spans="1:16" ht="12.75" x14ac:dyDescent="0.2">
      <c r="A6" s="91" t="s">
        <v>33</v>
      </c>
      <c r="B6" s="92"/>
      <c r="C6" s="92"/>
      <c r="D6" s="92"/>
      <c r="E6" s="89"/>
      <c r="F6" s="89"/>
      <c r="G6" s="89"/>
      <c r="H6" s="89"/>
      <c r="I6" s="89"/>
      <c r="J6" s="92"/>
      <c r="K6" s="89"/>
      <c r="L6" s="92"/>
      <c r="M6" s="5"/>
      <c r="N6" s="5"/>
    </row>
    <row r="7" spans="1:16" ht="12.75" x14ac:dyDescent="0.2">
      <c r="A7" s="91"/>
      <c r="B7" s="91" t="s">
        <v>139</v>
      </c>
      <c r="C7" s="91" t="s">
        <v>135</v>
      </c>
      <c r="D7" s="91" t="s">
        <v>35</v>
      </c>
      <c r="E7" s="90" t="s">
        <v>140</v>
      </c>
      <c r="F7" s="90" t="s">
        <v>142</v>
      </c>
      <c r="G7" s="90" t="s">
        <v>147</v>
      </c>
      <c r="H7" s="90" t="s">
        <v>146</v>
      </c>
      <c r="I7" s="90" t="s">
        <v>149</v>
      </c>
      <c r="J7" s="91" t="s">
        <v>44</v>
      </c>
      <c r="K7" s="90" t="s">
        <v>154</v>
      </c>
      <c r="L7" s="91" t="s">
        <v>151</v>
      </c>
      <c r="M7" s="5"/>
      <c r="N7" s="5"/>
    </row>
    <row r="8" spans="1:16" ht="12.75" x14ac:dyDescent="0.2">
      <c r="A8" s="91"/>
      <c r="B8" s="91"/>
      <c r="C8" s="91"/>
      <c r="D8" s="91"/>
      <c r="E8" s="90"/>
      <c r="F8" s="90"/>
      <c r="G8" s="90"/>
      <c r="H8" s="90"/>
      <c r="I8" s="90"/>
      <c r="J8" s="91"/>
      <c r="K8" s="90"/>
      <c r="L8" s="91"/>
      <c r="M8" s="5"/>
      <c r="N8" s="5"/>
    </row>
    <row r="9" spans="1:16" ht="12.75" x14ac:dyDescent="0.2">
      <c r="A9" s="6" t="s">
        <v>66</v>
      </c>
      <c r="B9" s="11">
        <f t="shared" ref="B9:L9" si="0">SUM(B10:B30)</f>
        <v>170440</v>
      </c>
      <c r="C9" s="11">
        <f t="shared" si="0"/>
        <v>6093</v>
      </c>
      <c r="D9" s="11">
        <f t="shared" si="0"/>
        <v>176533</v>
      </c>
      <c r="E9" s="11">
        <f t="shared" si="0"/>
        <v>3210</v>
      </c>
      <c r="F9" s="11">
        <f t="shared" si="0"/>
        <v>12459</v>
      </c>
      <c r="G9" s="11">
        <f t="shared" si="0"/>
        <v>226</v>
      </c>
      <c r="H9" s="11">
        <f t="shared" si="0"/>
        <v>10064</v>
      </c>
      <c r="I9" s="11">
        <f t="shared" si="0"/>
        <v>13295</v>
      </c>
      <c r="J9" s="11">
        <f t="shared" si="0"/>
        <v>10372</v>
      </c>
      <c r="K9" s="11">
        <f t="shared" si="0"/>
        <v>50785</v>
      </c>
      <c r="L9" s="11">
        <f t="shared" si="0"/>
        <v>36901</v>
      </c>
      <c r="M9" s="5"/>
      <c r="N9" s="5"/>
      <c r="P9" s="83"/>
    </row>
    <row r="10" spans="1:16" ht="12.75" x14ac:dyDescent="0.2">
      <c r="A10" s="5" t="s">
        <v>53</v>
      </c>
      <c r="B10" s="7">
        <v>32476</v>
      </c>
      <c r="C10" s="7">
        <v>955</v>
      </c>
      <c r="D10" s="11">
        <f t="shared" ref="D10:D30" si="1">SUM(B10:C10)</f>
        <v>33431</v>
      </c>
      <c r="E10" s="7">
        <v>573</v>
      </c>
      <c r="F10" s="7">
        <v>430</v>
      </c>
      <c r="G10" s="7">
        <v>0</v>
      </c>
      <c r="H10" s="7">
        <v>912</v>
      </c>
      <c r="I10" s="7">
        <v>1279</v>
      </c>
      <c r="J10" s="7">
        <v>2336</v>
      </c>
      <c r="K10" s="7">
        <v>7215</v>
      </c>
      <c r="L10" s="7">
        <v>6542</v>
      </c>
      <c r="M10" s="5"/>
      <c r="N10" s="5"/>
      <c r="P10" s="83"/>
    </row>
    <row r="11" spans="1:16" ht="12.75" x14ac:dyDescent="0.2">
      <c r="A11" s="5" t="s">
        <v>1</v>
      </c>
      <c r="B11" s="7">
        <v>14443</v>
      </c>
      <c r="C11" s="7">
        <v>237</v>
      </c>
      <c r="D11" s="11">
        <f t="shared" si="1"/>
        <v>14680</v>
      </c>
      <c r="E11" s="7">
        <v>168</v>
      </c>
      <c r="F11" s="7">
        <v>1485</v>
      </c>
      <c r="G11" s="7">
        <v>13</v>
      </c>
      <c r="H11" s="7">
        <v>1079</v>
      </c>
      <c r="I11" s="7">
        <v>175</v>
      </c>
      <c r="J11" s="7">
        <v>536</v>
      </c>
      <c r="K11" s="7">
        <v>4832</v>
      </c>
      <c r="L11" s="7">
        <v>4483</v>
      </c>
      <c r="M11" s="5"/>
      <c r="N11" s="5"/>
      <c r="P11" s="83"/>
    </row>
    <row r="12" spans="1:16" ht="12.75" x14ac:dyDescent="0.2">
      <c r="A12" s="5" t="s">
        <v>2</v>
      </c>
      <c r="B12" s="7">
        <v>10599</v>
      </c>
      <c r="C12" s="7">
        <v>153</v>
      </c>
      <c r="D12" s="11">
        <f t="shared" si="1"/>
        <v>10752</v>
      </c>
      <c r="E12" s="7">
        <v>33</v>
      </c>
      <c r="F12" s="7">
        <v>1086</v>
      </c>
      <c r="G12" s="7">
        <v>3</v>
      </c>
      <c r="H12" s="7">
        <v>258</v>
      </c>
      <c r="I12" s="7">
        <v>3366</v>
      </c>
      <c r="J12" s="7">
        <v>137</v>
      </c>
      <c r="K12" s="7">
        <f t="shared" ref="K12:K30" si="2">SUM(E12:J12)</f>
        <v>4883</v>
      </c>
      <c r="L12" s="7">
        <v>708</v>
      </c>
      <c r="M12" s="5"/>
      <c r="N12" s="5"/>
      <c r="P12" s="83"/>
    </row>
    <row r="13" spans="1:16" ht="12.75" x14ac:dyDescent="0.2">
      <c r="A13" s="5" t="s">
        <v>3</v>
      </c>
      <c r="B13" s="7">
        <v>6176</v>
      </c>
      <c r="C13" s="7">
        <v>302</v>
      </c>
      <c r="D13" s="11">
        <f t="shared" si="1"/>
        <v>6478</v>
      </c>
      <c r="E13" s="7">
        <v>43</v>
      </c>
      <c r="F13" s="7">
        <v>434</v>
      </c>
      <c r="G13" s="7">
        <v>52</v>
      </c>
      <c r="H13" s="7">
        <v>332</v>
      </c>
      <c r="I13" s="7">
        <v>1285</v>
      </c>
      <c r="J13" s="7">
        <v>1065</v>
      </c>
      <c r="K13" s="7">
        <f t="shared" si="2"/>
        <v>3211</v>
      </c>
      <c r="L13" s="7">
        <v>2025</v>
      </c>
      <c r="M13" s="5"/>
      <c r="N13" s="5"/>
      <c r="P13" s="83"/>
    </row>
    <row r="14" spans="1:16" ht="12.75" x14ac:dyDescent="0.2">
      <c r="A14" s="5" t="s">
        <v>4</v>
      </c>
      <c r="B14" s="7">
        <v>3940</v>
      </c>
      <c r="C14" s="7">
        <v>112</v>
      </c>
      <c r="D14" s="11">
        <f t="shared" si="1"/>
        <v>4052</v>
      </c>
      <c r="E14" s="7">
        <v>72</v>
      </c>
      <c r="F14" s="7">
        <v>333</v>
      </c>
      <c r="G14" s="7">
        <v>27</v>
      </c>
      <c r="H14" s="7">
        <v>185</v>
      </c>
      <c r="I14" s="7">
        <v>44</v>
      </c>
      <c r="J14" s="7">
        <v>417</v>
      </c>
      <c r="K14" s="7">
        <f t="shared" si="2"/>
        <v>1078</v>
      </c>
      <c r="L14" s="7">
        <v>594</v>
      </c>
      <c r="M14" s="5"/>
      <c r="N14" s="5"/>
      <c r="P14" s="83"/>
    </row>
    <row r="15" spans="1:16" ht="12.75" x14ac:dyDescent="0.2">
      <c r="A15" s="5" t="s">
        <v>5</v>
      </c>
      <c r="B15" s="7">
        <v>7289</v>
      </c>
      <c r="C15" s="7">
        <v>178</v>
      </c>
      <c r="D15" s="11">
        <f t="shared" si="1"/>
        <v>7467</v>
      </c>
      <c r="E15" s="7">
        <v>351</v>
      </c>
      <c r="F15" s="7">
        <v>277</v>
      </c>
      <c r="G15" s="7">
        <v>0</v>
      </c>
      <c r="H15" s="7">
        <v>676</v>
      </c>
      <c r="I15" s="7">
        <v>132</v>
      </c>
      <c r="J15" s="7">
        <v>304</v>
      </c>
      <c r="K15" s="7">
        <f t="shared" si="2"/>
        <v>1740</v>
      </c>
      <c r="L15" s="7">
        <v>1031</v>
      </c>
      <c r="M15" s="5"/>
      <c r="N15" s="5"/>
      <c r="P15" s="83"/>
    </row>
    <row r="16" spans="1:16" ht="12.75" x14ac:dyDescent="0.2">
      <c r="A16" s="5" t="s">
        <v>6</v>
      </c>
      <c r="B16" s="7">
        <v>7046</v>
      </c>
      <c r="C16" s="7">
        <v>655</v>
      </c>
      <c r="D16" s="11">
        <f t="shared" si="1"/>
        <v>7701</v>
      </c>
      <c r="E16" s="7">
        <v>222</v>
      </c>
      <c r="F16" s="7">
        <v>299</v>
      </c>
      <c r="G16" s="7">
        <v>12</v>
      </c>
      <c r="H16" s="7">
        <v>439</v>
      </c>
      <c r="I16" s="7">
        <v>1265</v>
      </c>
      <c r="J16" s="7">
        <v>543</v>
      </c>
      <c r="K16" s="7">
        <v>878</v>
      </c>
      <c r="L16" s="7">
        <v>1679</v>
      </c>
      <c r="M16" s="5"/>
      <c r="N16" s="5"/>
      <c r="P16" s="83"/>
    </row>
    <row r="17" spans="1:16" ht="12.75" x14ac:dyDescent="0.2">
      <c r="A17" s="5" t="s">
        <v>7</v>
      </c>
      <c r="B17" s="7">
        <v>4984</v>
      </c>
      <c r="C17" s="7">
        <v>60</v>
      </c>
      <c r="D17" s="11">
        <f t="shared" si="1"/>
        <v>5044</v>
      </c>
      <c r="E17" s="7">
        <v>32</v>
      </c>
      <c r="F17" s="7">
        <v>51</v>
      </c>
      <c r="G17" s="7">
        <v>7</v>
      </c>
      <c r="H17" s="7">
        <v>392</v>
      </c>
      <c r="I17" s="7">
        <v>495</v>
      </c>
      <c r="J17" s="7">
        <v>150</v>
      </c>
      <c r="K17" s="7">
        <f t="shared" si="2"/>
        <v>1127</v>
      </c>
      <c r="L17" s="7">
        <v>932</v>
      </c>
      <c r="M17" s="5"/>
      <c r="N17" s="5"/>
      <c r="P17" s="83"/>
    </row>
    <row r="18" spans="1:16" ht="12.75" x14ac:dyDescent="0.2">
      <c r="A18" s="5" t="s">
        <v>8</v>
      </c>
      <c r="B18" s="7">
        <v>9323</v>
      </c>
      <c r="C18" s="7">
        <v>86</v>
      </c>
      <c r="D18" s="11">
        <f t="shared" si="1"/>
        <v>9409</v>
      </c>
      <c r="E18" s="7">
        <v>127</v>
      </c>
      <c r="F18" s="7">
        <v>1441</v>
      </c>
      <c r="G18" s="7">
        <v>2</v>
      </c>
      <c r="H18" s="7">
        <v>68</v>
      </c>
      <c r="I18" s="7">
        <v>650</v>
      </c>
      <c r="J18" s="7">
        <v>404</v>
      </c>
      <c r="K18" s="7">
        <f t="shared" si="2"/>
        <v>2692</v>
      </c>
      <c r="L18" s="7">
        <v>3498</v>
      </c>
      <c r="M18" s="5"/>
      <c r="N18" s="5"/>
      <c r="P18" s="83"/>
    </row>
    <row r="19" spans="1:16" ht="12.75" x14ac:dyDescent="0.2">
      <c r="A19" s="5" t="s">
        <v>9</v>
      </c>
      <c r="B19" s="7">
        <v>355</v>
      </c>
      <c r="C19" s="7">
        <v>19</v>
      </c>
      <c r="D19" s="11">
        <f t="shared" si="1"/>
        <v>374</v>
      </c>
      <c r="E19" s="7">
        <v>4</v>
      </c>
      <c r="F19" s="7">
        <v>65</v>
      </c>
      <c r="G19" s="7">
        <v>0</v>
      </c>
      <c r="H19" s="7">
        <v>0</v>
      </c>
      <c r="I19" s="7">
        <v>19</v>
      </c>
      <c r="J19" s="7">
        <v>37</v>
      </c>
      <c r="K19" s="7">
        <f t="shared" si="2"/>
        <v>125</v>
      </c>
      <c r="L19" s="7">
        <v>41</v>
      </c>
      <c r="M19" s="5"/>
      <c r="N19" s="5"/>
      <c r="P19" s="83"/>
    </row>
    <row r="20" spans="1:16" ht="12.75" x14ac:dyDescent="0.2">
      <c r="A20" s="5" t="s">
        <v>10</v>
      </c>
      <c r="B20" s="7">
        <v>2183</v>
      </c>
      <c r="C20" s="7">
        <v>81</v>
      </c>
      <c r="D20" s="11">
        <f t="shared" si="1"/>
        <v>2264</v>
      </c>
      <c r="E20" s="7">
        <v>91</v>
      </c>
      <c r="F20" s="7">
        <v>528</v>
      </c>
      <c r="G20" s="7">
        <v>1</v>
      </c>
      <c r="H20" s="7">
        <v>61</v>
      </c>
      <c r="I20" s="7">
        <v>82</v>
      </c>
      <c r="J20" s="7">
        <v>279</v>
      </c>
      <c r="K20" s="7">
        <f t="shared" si="2"/>
        <v>1042</v>
      </c>
      <c r="L20" s="7">
        <v>320</v>
      </c>
      <c r="M20" s="5"/>
      <c r="N20" s="5"/>
      <c r="P20" s="83"/>
    </row>
    <row r="21" spans="1:16" ht="12.75" x14ac:dyDescent="0.2">
      <c r="A21" s="5" t="s">
        <v>11</v>
      </c>
      <c r="B21" s="7">
        <v>2556</v>
      </c>
      <c r="C21" s="7">
        <v>97</v>
      </c>
      <c r="D21" s="11">
        <f t="shared" si="1"/>
        <v>2653</v>
      </c>
      <c r="E21" s="7">
        <v>9</v>
      </c>
      <c r="F21" s="7">
        <v>0</v>
      </c>
      <c r="G21" s="7">
        <v>5</v>
      </c>
      <c r="H21" s="7">
        <v>147</v>
      </c>
      <c r="I21" s="7">
        <v>0</v>
      </c>
      <c r="J21" s="7">
        <v>288</v>
      </c>
      <c r="K21" s="7">
        <f t="shared" si="2"/>
        <v>449</v>
      </c>
      <c r="L21" s="7">
        <v>454</v>
      </c>
      <c r="M21" s="5"/>
      <c r="N21" s="5"/>
      <c r="P21" s="83"/>
    </row>
    <row r="22" spans="1:16" ht="12.75" x14ac:dyDescent="0.2">
      <c r="A22" s="5" t="s">
        <v>12</v>
      </c>
      <c r="B22" s="7">
        <v>6431</v>
      </c>
      <c r="C22" s="7">
        <v>112</v>
      </c>
      <c r="D22" s="11">
        <f t="shared" si="1"/>
        <v>6543</v>
      </c>
      <c r="E22" s="7">
        <v>116</v>
      </c>
      <c r="F22" s="7">
        <v>534</v>
      </c>
      <c r="G22" s="7">
        <v>12</v>
      </c>
      <c r="H22" s="7">
        <v>627</v>
      </c>
      <c r="I22" s="7">
        <v>65</v>
      </c>
      <c r="J22" s="7">
        <v>237</v>
      </c>
      <c r="K22" s="7">
        <f t="shared" si="2"/>
        <v>1591</v>
      </c>
      <c r="L22" s="7">
        <v>1186</v>
      </c>
      <c r="M22" s="5"/>
      <c r="N22" s="5"/>
      <c r="P22" s="83"/>
    </row>
    <row r="23" spans="1:16" ht="12.75" x14ac:dyDescent="0.2">
      <c r="A23" s="5" t="s">
        <v>13</v>
      </c>
      <c r="B23" s="7">
        <v>5460</v>
      </c>
      <c r="C23" s="7">
        <v>130</v>
      </c>
      <c r="D23" s="11">
        <f t="shared" si="1"/>
        <v>5590</v>
      </c>
      <c r="E23" s="7">
        <v>80</v>
      </c>
      <c r="F23" s="7">
        <v>440</v>
      </c>
      <c r="G23" s="7">
        <v>3</v>
      </c>
      <c r="H23" s="7">
        <v>489</v>
      </c>
      <c r="I23" s="7">
        <v>483</v>
      </c>
      <c r="J23" s="7">
        <v>309</v>
      </c>
      <c r="K23" s="7">
        <f>SUM(E23:J23)</f>
        <v>1804</v>
      </c>
      <c r="L23" s="7">
        <v>1541</v>
      </c>
      <c r="M23" s="5"/>
      <c r="N23" s="5"/>
      <c r="P23" s="83"/>
    </row>
    <row r="24" spans="1:16" ht="12.75" x14ac:dyDescent="0.2">
      <c r="A24" s="5" t="s">
        <v>14</v>
      </c>
      <c r="B24" s="7">
        <v>12524</v>
      </c>
      <c r="C24" s="7">
        <v>580</v>
      </c>
      <c r="D24" s="11">
        <f t="shared" si="1"/>
        <v>13104</v>
      </c>
      <c r="E24" s="7">
        <v>391</v>
      </c>
      <c r="F24" s="7">
        <v>1284</v>
      </c>
      <c r="G24" s="7">
        <v>4</v>
      </c>
      <c r="H24" s="7">
        <v>584</v>
      </c>
      <c r="I24" s="7">
        <v>191</v>
      </c>
      <c r="J24" s="7">
        <v>1035</v>
      </c>
      <c r="K24" s="7">
        <f t="shared" si="2"/>
        <v>3489</v>
      </c>
      <c r="L24" s="7">
        <v>2583</v>
      </c>
      <c r="M24" s="5"/>
      <c r="N24" s="5"/>
      <c r="P24" s="83"/>
    </row>
    <row r="25" spans="1:16" ht="12.75" x14ac:dyDescent="0.2">
      <c r="A25" s="5" t="s">
        <v>15</v>
      </c>
      <c r="B25" s="7">
        <v>4557</v>
      </c>
      <c r="C25" s="7">
        <v>142</v>
      </c>
      <c r="D25" s="11">
        <f t="shared" si="1"/>
        <v>4699</v>
      </c>
      <c r="E25" s="7">
        <v>21</v>
      </c>
      <c r="F25" s="7">
        <v>75</v>
      </c>
      <c r="G25" s="7">
        <v>8</v>
      </c>
      <c r="H25" s="7">
        <v>322</v>
      </c>
      <c r="I25" s="7">
        <v>1484</v>
      </c>
      <c r="J25" s="7">
        <v>67</v>
      </c>
      <c r="K25" s="7">
        <f t="shared" si="2"/>
        <v>1977</v>
      </c>
      <c r="L25" s="7">
        <v>495</v>
      </c>
      <c r="M25" s="5"/>
      <c r="N25" s="5"/>
      <c r="P25" s="83"/>
    </row>
    <row r="26" spans="1:16" ht="12.75" x14ac:dyDescent="0.2">
      <c r="A26" s="5" t="s">
        <v>16</v>
      </c>
      <c r="B26" s="7">
        <v>6211</v>
      </c>
      <c r="C26" s="7">
        <v>58</v>
      </c>
      <c r="D26" s="11">
        <f t="shared" si="1"/>
        <v>6269</v>
      </c>
      <c r="E26" s="7">
        <v>123</v>
      </c>
      <c r="F26" s="7">
        <v>162</v>
      </c>
      <c r="G26" s="7">
        <v>0</v>
      </c>
      <c r="H26" s="7">
        <v>503</v>
      </c>
      <c r="I26" s="7">
        <v>10</v>
      </c>
      <c r="J26" s="7">
        <v>163</v>
      </c>
      <c r="K26" s="7">
        <f t="shared" si="2"/>
        <v>961</v>
      </c>
      <c r="L26" s="7">
        <v>1181</v>
      </c>
      <c r="M26" s="5"/>
      <c r="N26" s="5"/>
      <c r="P26" s="83"/>
    </row>
    <row r="27" spans="1:16" ht="12.75" x14ac:dyDescent="0.2">
      <c r="A27" s="5" t="s">
        <v>17</v>
      </c>
      <c r="B27" s="7">
        <v>13788</v>
      </c>
      <c r="C27" s="7">
        <v>957</v>
      </c>
      <c r="D27" s="11">
        <f t="shared" si="1"/>
        <v>14745</v>
      </c>
      <c r="E27" s="7">
        <v>354</v>
      </c>
      <c r="F27" s="7">
        <v>931</v>
      </c>
      <c r="G27" s="7">
        <v>21</v>
      </c>
      <c r="H27" s="7">
        <v>1264</v>
      </c>
      <c r="I27" s="7">
        <v>541</v>
      </c>
      <c r="J27" s="7">
        <v>1637</v>
      </c>
      <c r="K27" s="7">
        <f t="shared" si="2"/>
        <v>4748</v>
      </c>
      <c r="L27" s="7">
        <v>2878</v>
      </c>
      <c r="M27" s="5"/>
      <c r="N27" s="5"/>
      <c r="P27" s="83"/>
    </row>
    <row r="28" spans="1:16" ht="12.75" x14ac:dyDescent="0.2">
      <c r="A28" s="5" t="s">
        <v>18</v>
      </c>
      <c r="B28" s="7">
        <v>8717</v>
      </c>
      <c r="C28" s="7">
        <v>497</v>
      </c>
      <c r="D28" s="11">
        <f t="shared" si="1"/>
        <v>9214</v>
      </c>
      <c r="E28" s="7">
        <v>169</v>
      </c>
      <c r="F28" s="7">
        <v>1284</v>
      </c>
      <c r="G28" s="7">
        <v>24</v>
      </c>
      <c r="H28" s="7">
        <v>667</v>
      </c>
      <c r="I28" s="7">
        <v>527</v>
      </c>
      <c r="J28" s="7">
        <v>99</v>
      </c>
      <c r="K28" s="7">
        <f t="shared" si="2"/>
        <v>2770</v>
      </c>
      <c r="L28" s="7">
        <v>2194</v>
      </c>
      <c r="M28" s="5"/>
      <c r="N28" s="5"/>
      <c r="P28" s="83"/>
    </row>
    <row r="29" spans="1:16" ht="12.75" x14ac:dyDescent="0.2">
      <c r="A29" s="5" t="s">
        <v>19</v>
      </c>
      <c r="B29" s="7">
        <v>4811</v>
      </c>
      <c r="C29" s="7">
        <v>393</v>
      </c>
      <c r="D29" s="11">
        <f t="shared" si="1"/>
        <v>5204</v>
      </c>
      <c r="E29" s="7">
        <v>55</v>
      </c>
      <c r="F29" s="7">
        <v>287</v>
      </c>
      <c r="G29" s="7">
        <v>29</v>
      </c>
      <c r="H29" s="7">
        <v>645</v>
      </c>
      <c r="I29" s="7">
        <v>1170</v>
      </c>
      <c r="J29" s="7">
        <v>191</v>
      </c>
      <c r="K29" s="7">
        <f t="shared" si="2"/>
        <v>2377</v>
      </c>
      <c r="L29" s="7">
        <v>1185</v>
      </c>
      <c r="M29" s="5"/>
      <c r="N29" s="5"/>
      <c r="P29" s="83"/>
    </row>
    <row r="30" spans="1:16" ht="12.75" x14ac:dyDescent="0.2">
      <c r="A30" s="5" t="s">
        <v>20</v>
      </c>
      <c r="B30" s="7">
        <v>6571</v>
      </c>
      <c r="C30" s="7">
        <v>289</v>
      </c>
      <c r="D30" s="11">
        <f t="shared" si="1"/>
        <v>6860</v>
      </c>
      <c r="E30" s="7">
        <v>176</v>
      </c>
      <c r="F30" s="7">
        <v>1033</v>
      </c>
      <c r="G30" s="7">
        <v>3</v>
      </c>
      <c r="H30" s="7">
        <v>414</v>
      </c>
      <c r="I30" s="7">
        <v>32</v>
      </c>
      <c r="J30" s="7">
        <v>138</v>
      </c>
      <c r="K30" s="7">
        <f t="shared" si="2"/>
        <v>1796</v>
      </c>
      <c r="L30" s="7">
        <v>1351</v>
      </c>
      <c r="M30" s="5"/>
      <c r="N30" s="5"/>
      <c r="P30" s="83"/>
    </row>
    <row r="31" spans="1:16" ht="12.75" x14ac:dyDescent="0.2">
      <c r="A31" s="5"/>
      <c r="B31" s="7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6" ht="12.75" x14ac:dyDescent="0.2">
      <c r="A32" s="5"/>
      <c r="B32" s="7"/>
      <c r="C32" s="7"/>
      <c r="D32" s="7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2.75" x14ac:dyDescent="0.2">
      <c r="A33" s="5"/>
      <c r="B33" s="88" t="s">
        <v>94</v>
      </c>
      <c r="C33" s="88"/>
      <c r="D33" s="88"/>
      <c r="E33" s="88"/>
      <c r="F33" s="88"/>
      <c r="G33" s="88"/>
      <c r="H33" s="88"/>
      <c r="I33" s="88"/>
      <c r="J33" s="88"/>
      <c r="K33" s="5"/>
      <c r="L33" s="5"/>
      <c r="M33" s="5"/>
      <c r="N33" s="5"/>
    </row>
    <row r="34" spans="1:14" ht="12.75" x14ac:dyDescent="0.2">
      <c r="A34" s="5"/>
      <c r="B34" s="89" t="s">
        <v>141</v>
      </c>
      <c r="C34" s="89" t="s">
        <v>143</v>
      </c>
      <c r="D34" s="89" t="s">
        <v>144</v>
      </c>
      <c r="E34" s="92" t="s">
        <v>152</v>
      </c>
      <c r="F34" s="89" t="s">
        <v>148</v>
      </c>
      <c r="G34" s="92" t="s">
        <v>43</v>
      </c>
      <c r="H34" s="89" t="s">
        <v>150</v>
      </c>
      <c r="I34" s="92" t="s">
        <v>156</v>
      </c>
      <c r="J34" s="92" t="s">
        <v>45</v>
      </c>
      <c r="K34" s="5"/>
      <c r="L34" s="5"/>
      <c r="M34" s="5"/>
      <c r="N34" s="5"/>
    </row>
    <row r="35" spans="1:14" ht="12.75" x14ac:dyDescent="0.2">
      <c r="A35" s="5"/>
      <c r="B35" s="89"/>
      <c r="C35" s="89"/>
      <c r="D35" s="89"/>
      <c r="E35" s="92"/>
      <c r="F35" s="89"/>
      <c r="G35" s="92"/>
      <c r="H35" s="89"/>
      <c r="I35" s="92"/>
      <c r="J35" s="92"/>
      <c r="K35" s="5"/>
      <c r="L35" s="5"/>
      <c r="M35" s="5"/>
      <c r="N35" s="5"/>
    </row>
    <row r="36" spans="1:14" ht="12.75" x14ac:dyDescent="0.2">
      <c r="A36" s="5"/>
      <c r="B36" s="90" t="s">
        <v>140</v>
      </c>
      <c r="C36" s="90" t="s">
        <v>142</v>
      </c>
      <c r="D36" s="90" t="s">
        <v>147</v>
      </c>
      <c r="E36" s="91" t="s">
        <v>153</v>
      </c>
      <c r="F36" s="90" t="s">
        <v>149</v>
      </c>
      <c r="G36" s="91" t="s">
        <v>44</v>
      </c>
      <c r="H36" s="90" t="s">
        <v>154</v>
      </c>
      <c r="I36" s="91" t="s">
        <v>151</v>
      </c>
      <c r="J36" s="91" t="s">
        <v>46</v>
      </c>
      <c r="K36" s="5"/>
      <c r="L36" s="5"/>
      <c r="M36" s="5"/>
      <c r="N36" s="5"/>
    </row>
    <row r="37" spans="1:14" ht="12.75" x14ac:dyDescent="0.2">
      <c r="A37" s="5"/>
      <c r="B37" s="90"/>
      <c r="C37" s="90"/>
      <c r="D37" s="90"/>
      <c r="E37" s="91"/>
      <c r="F37" s="90"/>
      <c r="G37" s="91"/>
      <c r="H37" s="90"/>
      <c r="I37" s="91"/>
      <c r="J37" s="91"/>
      <c r="K37" s="5"/>
      <c r="L37" s="5"/>
      <c r="M37" s="5"/>
      <c r="N37" s="5"/>
    </row>
    <row r="38" spans="1:14" ht="12.75" x14ac:dyDescent="0.2">
      <c r="A38" s="6" t="s">
        <v>86</v>
      </c>
      <c r="B38" s="11">
        <f t="shared" ref="B38:G38" si="3">SUM(B39:B59)</f>
        <v>5046</v>
      </c>
      <c r="C38" s="11">
        <f t="shared" si="3"/>
        <v>5250</v>
      </c>
      <c r="D38" s="11">
        <f t="shared" si="3"/>
        <v>720</v>
      </c>
      <c r="E38" s="11">
        <f t="shared" si="3"/>
        <v>2736</v>
      </c>
      <c r="F38" s="11">
        <f t="shared" si="3"/>
        <v>1337</v>
      </c>
      <c r="G38" s="11">
        <f t="shared" si="3"/>
        <v>3906</v>
      </c>
      <c r="H38" s="11">
        <f>SUM(B38:G38)</f>
        <v>18995</v>
      </c>
      <c r="I38" s="11">
        <f>SUM(I39:I59)</f>
        <v>1289</v>
      </c>
      <c r="J38" s="11">
        <f>SUM(J39:J59)</f>
        <v>107970</v>
      </c>
      <c r="K38" s="7"/>
      <c r="L38" s="7"/>
      <c r="M38" s="5"/>
      <c r="N38" s="5"/>
    </row>
    <row r="39" spans="1:14" ht="12.75" x14ac:dyDescent="0.2">
      <c r="A39" s="5" t="s">
        <v>53</v>
      </c>
      <c r="B39" s="7">
        <v>1294</v>
      </c>
      <c r="C39" s="7">
        <v>250</v>
      </c>
      <c r="D39" s="7">
        <v>23</v>
      </c>
      <c r="E39" s="7">
        <v>802</v>
      </c>
      <c r="F39" s="7">
        <v>148</v>
      </c>
      <c r="G39" s="7">
        <v>934</v>
      </c>
      <c r="H39" s="11">
        <f t="shared" ref="H39:H59" si="4">SUM(B39:G39)</f>
        <v>3451</v>
      </c>
      <c r="I39" s="7">
        <v>357</v>
      </c>
      <c r="J39" s="7">
        <f t="shared" ref="J39:J58" si="5">SUM(K10+L10+H39+I39)</f>
        <v>17565</v>
      </c>
      <c r="K39" s="7"/>
      <c r="L39" s="7"/>
      <c r="M39" s="5"/>
      <c r="N39" s="5"/>
    </row>
    <row r="40" spans="1:14" ht="12.75" x14ac:dyDescent="0.2">
      <c r="A40" s="5" t="s">
        <v>1</v>
      </c>
      <c r="B40" s="7">
        <v>209</v>
      </c>
      <c r="C40" s="7">
        <v>668</v>
      </c>
      <c r="D40" s="7">
        <v>15</v>
      </c>
      <c r="E40" s="7">
        <v>77</v>
      </c>
      <c r="F40" s="7">
        <v>13</v>
      </c>
      <c r="G40" s="7">
        <v>99</v>
      </c>
      <c r="H40" s="11">
        <f t="shared" si="4"/>
        <v>1081</v>
      </c>
      <c r="I40" s="7">
        <v>71</v>
      </c>
      <c r="J40" s="7">
        <f>SUM(K11+L11+H40+I40)</f>
        <v>10467</v>
      </c>
      <c r="K40" s="7"/>
      <c r="L40" s="7"/>
      <c r="M40" s="5"/>
      <c r="N40" s="5"/>
    </row>
    <row r="41" spans="1:14" ht="12.75" x14ac:dyDescent="0.2">
      <c r="A41" s="5" t="s">
        <v>2</v>
      </c>
      <c r="B41" s="7">
        <v>65</v>
      </c>
      <c r="C41" s="7">
        <v>304</v>
      </c>
      <c r="D41" s="7">
        <v>25</v>
      </c>
      <c r="E41" s="7">
        <v>40</v>
      </c>
      <c r="F41" s="7">
        <v>50</v>
      </c>
      <c r="G41" s="7">
        <v>196</v>
      </c>
      <c r="H41" s="11">
        <f t="shared" si="4"/>
        <v>680</v>
      </c>
      <c r="I41" s="7">
        <v>23</v>
      </c>
      <c r="J41" s="7">
        <f>SUM(K12+L12+H41+I41)</f>
        <v>6294</v>
      </c>
      <c r="K41" s="7"/>
      <c r="L41" s="7"/>
      <c r="M41" s="5"/>
      <c r="N41" s="5"/>
    </row>
    <row r="42" spans="1:14" ht="12.75" x14ac:dyDescent="0.2">
      <c r="A42" s="5" t="s">
        <v>3</v>
      </c>
      <c r="B42" s="7">
        <v>81</v>
      </c>
      <c r="C42" s="7">
        <v>238</v>
      </c>
      <c r="D42" s="7">
        <v>43</v>
      </c>
      <c r="E42" s="7">
        <v>57</v>
      </c>
      <c r="F42" s="7">
        <v>140</v>
      </c>
      <c r="G42" s="7">
        <v>106</v>
      </c>
      <c r="H42" s="11">
        <f t="shared" si="4"/>
        <v>665</v>
      </c>
      <c r="I42" s="7">
        <v>26</v>
      </c>
      <c r="J42" s="7">
        <f t="shared" si="5"/>
        <v>5927</v>
      </c>
      <c r="K42" s="7"/>
      <c r="L42" s="7"/>
      <c r="M42" s="5"/>
      <c r="N42" s="5"/>
    </row>
    <row r="43" spans="1:14" ht="12.75" x14ac:dyDescent="0.2">
      <c r="A43" s="5" t="s">
        <v>4</v>
      </c>
      <c r="B43" s="7">
        <v>57</v>
      </c>
      <c r="C43" s="7">
        <v>268</v>
      </c>
      <c r="D43" s="7">
        <v>66</v>
      </c>
      <c r="E43" s="7">
        <v>81</v>
      </c>
      <c r="F43" s="7">
        <v>2</v>
      </c>
      <c r="G43" s="7">
        <v>107</v>
      </c>
      <c r="H43" s="11">
        <f t="shared" si="4"/>
        <v>581</v>
      </c>
      <c r="I43" s="7">
        <v>28</v>
      </c>
      <c r="J43" s="7">
        <f t="shared" si="5"/>
        <v>2281</v>
      </c>
      <c r="K43" s="7"/>
      <c r="L43" s="7"/>
      <c r="M43" s="5"/>
      <c r="N43" s="5"/>
    </row>
    <row r="44" spans="1:14" ht="12.75" x14ac:dyDescent="0.2">
      <c r="A44" s="5" t="s">
        <v>5</v>
      </c>
      <c r="B44" s="7">
        <v>445</v>
      </c>
      <c r="C44" s="7">
        <v>128</v>
      </c>
      <c r="D44" s="7">
        <v>45</v>
      </c>
      <c r="E44" s="7">
        <v>198</v>
      </c>
      <c r="F44" s="7">
        <v>11</v>
      </c>
      <c r="G44" s="7">
        <v>98</v>
      </c>
      <c r="H44" s="11">
        <f t="shared" si="4"/>
        <v>925</v>
      </c>
      <c r="I44" s="7">
        <v>46</v>
      </c>
      <c r="J44" s="7">
        <f t="shared" si="5"/>
        <v>3742</v>
      </c>
      <c r="K44" s="7"/>
      <c r="L44" s="7"/>
      <c r="M44" s="5"/>
      <c r="N44" s="5"/>
    </row>
    <row r="45" spans="1:14" ht="12.75" x14ac:dyDescent="0.2">
      <c r="A45" s="5" t="s">
        <v>6</v>
      </c>
      <c r="B45" s="7">
        <v>190</v>
      </c>
      <c r="C45" s="7">
        <v>110</v>
      </c>
      <c r="D45" s="7">
        <v>23</v>
      </c>
      <c r="E45" s="7">
        <v>81</v>
      </c>
      <c r="F45" s="7">
        <v>590</v>
      </c>
      <c r="G45" s="7">
        <v>212</v>
      </c>
      <c r="H45" s="11">
        <f t="shared" si="4"/>
        <v>1206</v>
      </c>
      <c r="I45" s="7">
        <v>37</v>
      </c>
      <c r="J45" s="7">
        <f t="shared" si="5"/>
        <v>3800</v>
      </c>
      <c r="K45" s="7"/>
      <c r="L45" s="7"/>
      <c r="M45" s="5"/>
      <c r="N45" s="5"/>
    </row>
    <row r="46" spans="1:14" ht="12.75" x14ac:dyDescent="0.2">
      <c r="A46" s="5" t="s">
        <v>7</v>
      </c>
      <c r="B46" s="7">
        <v>53</v>
      </c>
      <c r="C46" s="7">
        <v>99</v>
      </c>
      <c r="D46" s="7">
        <v>29</v>
      </c>
      <c r="E46" s="7">
        <v>41</v>
      </c>
      <c r="F46" s="7">
        <v>24</v>
      </c>
      <c r="G46" s="7">
        <v>56</v>
      </c>
      <c r="H46" s="11">
        <f t="shared" si="4"/>
        <v>302</v>
      </c>
      <c r="I46" s="7">
        <v>42</v>
      </c>
      <c r="J46" s="7">
        <f>SUM(K17+L17+H46+I46)</f>
        <v>2403</v>
      </c>
      <c r="K46" s="7"/>
      <c r="L46" s="7"/>
      <c r="M46" s="5"/>
      <c r="N46" s="5"/>
    </row>
    <row r="47" spans="1:14" ht="12.75" x14ac:dyDescent="0.2">
      <c r="A47" s="5" t="s">
        <v>8</v>
      </c>
      <c r="B47" s="7">
        <v>212</v>
      </c>
      <c r="C47" s="7">
        <v>465</v>
      </c>
      <c r="D47" s="7">
        <v>32</v>
      </c>
      <c r="E47" s="7">
        <v>103</v>
      </c>
      <c r="F47" s="7">
        <v>50</v>
      </c>
      <c r="G47" s="7">
        <v>205</v>
      </c>
      <c r="H47" s="11">
        <f t="shared" si="4"/>
        <v>1067</v>
      </c>
      <c r="I47" s="7">
        <v>179</v>
      </c>
      <c r="J47" s="7">
        <f t="shared" si="5"/>
        <v>7436</v>
      </c>
      <c r="K47" s="7"/>
      <c r="L47" s="7"/>
      <c r="M47" s="5"/>
      <c r="N47" s="5"/>
    </row>
    <row r="48" spans="1:14" ht="12.75" x14ac:dyDescent="0.2">
      <c r="A48" s="5" t="s">
        <v>9</v>
      </c>
      <c r="B48" s="7">
        <v>11</v>
      </c>
      <c r="C48" s="7">
        <v>15</v>
      </c>
      <c r="D48" s="7">
        <v>2</v>
      </c>
      <c r="E48" s="7">
        <v>3</v>
      </c>
      <c r="F48" s="7">
        <v>4</v>
      </c>
      <c r="G48" s="7">
        <v>36</v>
      </c>
      <c r="H48" s="11">
        <f t="shared" si="4"/>
        <v>71</v>
      </c>
      <c r="I48" s="7">
        <v>5</v>
      </c>
      <c r="J48" s="7">
        <f>SUM(K19+L19+H48+I48)</f>
        <v>242</v>
      </c>
      <c r="K48" s="7"/>
      <c r="L48" s="7"/>
      <c r="M48" s="5"/>
      <c r="N48" s="5"/>
    </row>
    <row r="49" spans="1:14" ht="12.75" x14ac:dyDescent="0.2">
      <c r="A49" s="5" t="s">
        <v>10</v>
      </c>
      <c r="B49" s="7">
        <v>69</v>
      </c>
      <c r="C49" s="7">
        <v>365</v>
      </c>
      <c r="D49" s="7">
        <v>14</v>
      </c>
      <c r="E49" s="7">
        <v>19</v>
      </c>
      <c r="F49" s="7">
        <v>3</v>
      </c>
      <c r="G49" s="7">
        <v>203</v>
      </c>
      <c r="H49" s="11">
        <f t="shared" si="4"/>
        <v>673</v>
      </c>
      <c r="I49" s="7">
        <v>7</v>
      </c>
      <c r="J49" s="7">
        <f t="shared" si="5"/>
        <v>2042</v>
      </c>
      <c r="K49" s="7"/>
      <c r="L49" s="7"/>
      <c r="M49" s="5"/>
      <c r="N49" s="5"/>
    </row>
    <row r="50" spans="1:14" ht="12.75" x14ac:dyDescent="0.2">
      <c r="A50" s="5" t="s">
        <v>11</v>
      </c>
      <c r="B50" s="7">
        <v>4</v>
      </c>
      <c r="C50" s="7">
        <v>1</v>
      </c>
      <c r="D50" s="7">
        <v>14</v>
      </c>
      <c r="E50" s="7">
        <v>26</v>
      </c>
      <c r="F50" s="7">
        <v>0</v>
      </c>
      <c r="G50" s="7">
        <v>18</v>
      </c>
      <c r="H50" s="11">
        <f t="shared" si="4"/>
        <v>63</v>
      </c>
      <c r="I50" s="7">
        <v>14</v>
      </c>
      <c r="J50" s="7">
        <f t="shared" si="5"/>
        <v>980</v>
      </c>
      <c r="K50" s="7"/>
      <c r="L50" s="7"/>
      <c r="M50" s="5"/>
      <c r="N50" s="5"/>
    </row>
    <row r="51" spans="1:14" ht="12.75" x14ac:dyDescent="0.2">
      <c r="A51" s="5" t="s">
        <v>12</v>
      </c>
      <c r="B51" s="7">
        <v>234</v>
      </c>
      <c r="C51" s="7">
        <v>207</v>
      </c>
      <c r="D51" s="7">
        <v>48</v>
      </c>
      <c r="E51" s="7">
        <v>138</v>
      </c>
      <c r="F51" s="7">
        <v>0</v>
      </c>
      <c r="G51" s="7">
        <v>31</v>
      </c>
      <c r="H51" s="11">
        <f t="shared" si="4"/>
        <v>658</v>
      </c>
      <c r="I51" s="7">
        <v>23</v>
      </c>
      <c r="J51" s="7">
        <f t="shared" si="5"/>
        <v>3458</v>
      </c>
      <c r="K51" s="7"/>
      <c r="L51" s="7"/>
      <c r="M51" s="5"/>
      <c r="N51" s="5"/>
    </row>
    <row r="52" spans="1:14" ht="12.75" x14ac:dyDescent="0.2">
      <c r="A52" s="5" t="s">
        <v>13</v>
      </c>
      <c r="B52" s="7">
        <v>73</v>
      </c>
      <c r="C52" s="7">
        <v>253</v>
      </c>
      <c r="D52" s="7">
        <v>36</v>
      </c>
      <c r="E52" s="7">
        <v>139</v>
      </c>
      <c r="F52" s="7">
        <v>13</v>
      </c>
      <c r="G52" s="7">
        <v>113</v>
      </c>
      <c r="H52" s="11">
        <f t="shared" si="4"/>
        <v>627</v>
      </c>
      <c r="I52" s="7">
        <v>28</v>
      </c>
      <c r="J52" s="7">
        <f>SUM(K23+L23+H52+I52)</f>
        <v>4000</v>
      </c>
      <c r="K52" s="7"/>
      <c r="L52" s="7"/>
      <c r="M52" s="5"/>
      <c r="N52" s="5"/>
    </row>
    <row r="53" spans="1:14" ht="12.75" x14ac:dyDescent="0.2">
      <c r="A53" s="5" t="s">
        <v>14</v>
      </c>
      <c r="B53" s="7">
        <v>595</v>
      </c>
      <c r="C53" s="7">
        <v>443</v>
      </c>
      <c r="D53" s="7">
        <v>45</v>
      </c>
      <c r="E53" s="7">
        <v>192</v>
      </c>
      <c r="F53" s="7">
        <v>6</v>
      </c>
      <c r="G53" s="7">
        <v>173</v>
      </c>
      <c r="H53" s="11">
        <f t="shared" si="4"/>
        <v>1454</v>
      </c>
      <c r="I53" s="7">
        <v>71</v>
      </c>
      <c r="J53" s="7">
        <f t="shared" si="5"/>
        <v>7597</v>
      </c>
      <c r="K53" s="7"/>
      <c r="L53" s="7"/>
      <c r="M53" s="5"/>
      <c r="N53" s="5"/>
    </row>
    <row r="54" spans="1:14" ht="12.75" x14ac:dyDescent="0.2">
      <c r="A54" s="5" t="s">
        <v>15</v>
      </c>
      <c r="B54" s="7">
        <v>18</v>
      </c>
      <c r="C54" s="7">
        <v>11</v>
      </c>
      <c r="D54" s="7">
        <v>24</v>
      </c>
      <c r="E54" s="7">
        <v>33</v>
      </c>
      <c r="F54" s="7">
        <v>61</v>
      </c>
      <c r="G54" s="7">
        <v>13</v>
      </c>
      <c r="H54" s="11">
        <f t="shared" si="4"/>
        <v>160</v>
      </c>
      <c r="I54" s="7">
        <v>10</v>
      </c>
      <c r="J54" s="7">
        <f t="shared" si="5"/>
        <v>2642</v>
      </c>
      <c r="K54" s="7"/>
      <c r="L54" s="7"/>
      <c r="M54" s="5"/>
      <c r="N54" s="5"/>
    </row>
    <row r="55" spans="1:14" ht="12.75" x14ac:dyDescent="0.2">
      <c r="A55" s="5" t="s">
        <v>16</v>
      </c>
      <c r="B55" s="7">
        <v>166</v>
      </c>
      <c r="C55" s="7">
        <v>15</v>
      </c>
      <c r="D55" s="7">
        <v>32</v>
      </c>
      <c r="E55" s="7">
        <v>81</v>
      </c>
      <c r="F55" s="7">
        <v>0</v>
      </c>
      <c r="G55" s="7">
        <v>40</v>
      </c>
      <c r="H55" s="11">
        <f t="shared" si="4"/>
        <v>334</v>
      </c>
      <c r="I55" s="7">
        <v>21</v>
      </c>
      <c r="J55" s="7">
        <f t="shared" si="5"/>
        <v>2497</v>
      </c>
      <c r="K55" s="7"/>
      <c r="L55" s="7"/>
      <c r="M55" s="5"/>
      <c r="N55" s="5"/>
    </row>
    <row r="56" spans="1:14" ht="12.75" x14ac:dyDescent="0.2">
      <c r="A56" s="5" t="s">
        <v>17</v>
      </c>
      <c r="B56" s="7">
        <v>482</v>
      </c>
      <c r="C56" s="7">
        <v>352</v>
      </c>
      <c r="D56" s="7">
        <v>75</v>
      </c>
      <c r="E56" s="7">
        <v>247</v>
      </c>
      <c r="F56" s="7">
        <v>19</v>
      </c>
      <c r="G56" s="7">
        <v>1007</v>
      </c>
      <c r="H56" s="11">
        <f t="shared" si="4"/>
        <v>2182</v>
      </c>
      <c r="I56" s="7">
        <v>117</v>
      </c>
      <c r="J56" s="7">
        <f>SUM(K27+L27+H56+I56)</f>
        <v>9925</v>
      </c>
      <c r="K56" s="7"/>
      <c r="L56" s="7"/>
      <c r="M56" s="5"/>
      <c r="N56" s="5"/>
    </row>
    <row r="57" spans="1:14" ht="12.75" x14ac:dyDescent="0.2">
      <c r="A57" s="5" t="s">
        <v>18</v>
      </c>
      <c r="B57" s="7">
        <v>428</v>
      </c>
      <c r="C57" s="7">
        <v>639</v>
      </c>
      <c r="D57" s="7">
        <v>32</v>
      </c>
      <c r="E57" s="7">
        <v>184</v>
      </c>
      <c r="F57" s="7">
        <v>36</v>
      </c>
      <c r="G57" s="7">
        <v>33</v>
      </c>
      <c r="H57" s="11">
        <f t="shared" si="4"/>
        <v>1352</v>
      </c>
      <c r="I57" s="7">
        <v>97</v>
      </c>
      <c r="J57" s="7">
        <f t="shared" si="5"/>
        <v>6413</v>
      </c>
      <c r="K57" s="7"/>
      <c r="L57" s="7"/>
      <c r="M57" s="5"/>
      <c r="N57" s="5"/>
    </row>
    <row r="58" spans="1:14" ht="12.75" x14ac:dyDescent="0.2">
      <c r="A58" s="5" t="s">
        <v>19</v>
      </c>
      <c r="B58" s="7">
        <v>47</v>
      </c>
      <c r="C58" s="7">
        <v>140</v>
      </c>
      <c r="D58" s="7">
        <v>55</v>
      </c>
      <c r="E58" s="7">
        <v>91</v>
      </c>
      <c r="F58" s="7">
        <v>165</v>
      </c>
      <c r="G58" s="7">
        <v>38</v>
      </c>
      <c r="H58" s="11">
        <f t="shared" si="4"/>
        <v>536</v>
      </c>
      <c r="I58" s="7">
        <v>32</v>
      </c>
      <c r="J58" s="7">
        <f t="shared" si="5"/>
        <v>4130</v>
      </c>
      <c r="K58" s="7"/>
      <c r="L58" s="7"/>
      <c r="M58" s="5"/>
      <c r="N58" s="5"/>
    </row>
    <row r="59" spans="1:14" ht="12.75" x14ac:dyDescent="0.2">
      <c r="A59" s="5" t="s">
        <v>20</v>
      </c>
      <c r="B59" s="7">
        <v>313</v>
      </c>
      <c r="C59" s="7">
        <v>279</v>
      </c>
      <c r="D59" s="7">
        <v>42</v>
      </c>
      <c r="E59" s="7">
        <v>103</v>
      </c>
      <c r="F59" s="7">
        <v>2</v>
      </c>
      <c r="G59" s="7">
        <v>188</v>
      </c>
      <c r="H59" s="11">
        <f t="shared" si="4"/>
        <v>927</v>
      </c>
      <c r="I59" s="7">
        <v>55</v>
      </c>
      <c r="J59" s="7">
        <f>SUM(K30+L30+H59+I59)</f>
        <v>4129</v>
      </c>
      <c r="K59" s="7"/>
      <c r="L59" s="7"/>
      <c r="M59" s="5"/>
      <c r="N59" s="5"/>
    </row>
    <row r="60" spans="1:14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</sheetData>
  <mergeCells count="45">
    <mergeCell ref="A3:A5"/>
    <mergeCell ref="A6:A8"/>
    <mergeCell ref="B5:B6"/>
    <mergeCell ref="B7:B8"/>
    <mergeCell ref="C7:C8"/>
    <mergeCell ref="H5:H6"/>
    <mergeCell ref="C5:C6"/>
    <mergeCell ref="D7:D8"/>
    <mergeCell ref="B3:D4"/>
    <mergeCell ref="D5:D6"/>
    <mergeCell ref="E7:E8"/>
    <mergeCell ref="E5:E6"/>
    <mergeCell ref="B36:B37"/>
    <mergeCell ref="C34:C35"/>
    <mergeCell ref="C36:C37"/>
    <mergeCell ref="D34:D35"/>
    <mergeCell ref="D36:D37"/>
    <mergeCell ref="L7:L8"/>
    <mergeCell ref="L5:L6"/>
    <mergeCell ref="E3:L4"/>
    <mergeCell ref="B33:J33"/>
    <mergeCell ref="B34:B35"/>
    <mergeCell ref="I5:I6"/>
    <mergeCell ref="J7:J8"/>
    <mergeCell ref="J5:J6"/>
    <mergeCell ref="I7:I8"/>
    <mergeCell ref="K5:K6"/>
    <mergeCell ref="K7:K8"/>
    <mergeCell ref="F7:F8"/>
    <mergeCell ref="F5:F6"/>
    <mergeCell ref="H7:H8"/>
    <mergeCell ref="G7:G8"/>
    <mergeCell ref="G5:G6"/>
    <mergeCell ref="E34:E35"/>
    <mergeCell ref="E36:E37"/>
    <mergeCell ref="F34:F35"/>
    <mergeCell ref="F36:F37"/>
    <mergeCell ref="G34:G35"/>
    <mergeCell ref="G36:G37"/>
    <mergeCell ref="H34:H35"/>
    <mergeCell ref="H36:H37"/>
    <mergeCell ref="I36:I37"/>
    <mergeCell ref="J34:J35"/>
    <mergeCell ref="I34:I35"/>
    <mergeCell ref="J36:J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zoomScaleNormal="100" workbookViewId="0"/>
  </sheetViews>
  <sheetFormatPr defaultColWidth="9.140625" defaultRowHeight="15" x14ac:dyDescent="0.25"/>
  <cols>
    <col min="1" max="1" width="24.42578125" style="4" bestFit="1" customWidth="1"/>
    <col min="2" max="13" width="15.7109375" style="4" customWidth="1"/>
    <col min="14" max="16384" width="9.140625" style="4"/>
  </cols>
  <sheetData>
    <row r="1" spans="1:14" x14ac:dyDescent="0.25">
      <c r="A1" s="6" t="s">
        <v>95</v>
      </c>
      <c r="B1" s="6" t="s">
        <v>304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21" t="s">
        <v>157</v>
      </c>
      <c r="B3" s="92" t="s">
        <v>96</v>
      </c>
      <c r="C3" s="92"/>
      <c r="D3" s="92"/>
      <c r="E3" s="92"/>
      <c r="F3" s="92" t="s">
        <v>97</v>
      </c>
      <c r="G3" s="92"/>
      <c r="H3" s="92"/>
      <c r="I3" s="92"/>
      <c r="J3" s="92" t="s">
        <v>98</v>
      </c>
      <c r="K3" s="92"/>
      <c r="L3" s="92"/>
      <c r="M3" s="92"/>
      <c r="N3" s="5"/>
    </row>
    <row r="4" spans="1:14" ht="25.5" x14ac:dyDescent="0.25">
      <c r="A4" s="89" t="s">
        <v>126</v>
      </c>
      <c r="B4" s="21" t="s">
        <v>158</v>
      </c>
      <c r="C4" s="21" t="s">
        <v>160</v>
      </c>
      <c r="D4" s="25" t="s">
        <v>162</v>
      </c>
      <c r="E4" s="21" t="s">
        <v>30</v>
      </c>
      <c r="F4" s="21" t="s">
        <v>158</v>
      </c>
      <c r="G4" s="21" t="s">
        <v>160</v>
      </c>
      <c r="H4" s="25" t="s">
        <v>162</v>
      </c>
      <c r="I4" s="21" t="s">
        <v>30</v>
      </c>
      <c r="J4" s="21" t="s">
        <v>158</v>
      </c>
      <c r="K4" s="21" t="s">
        <v>160</v>
      </c>
      <c r="L4" s="25" t="s">
        <v>162</v>
      </c>
      <c r="M4" s="21" t="s">
        <v>30</v>
      </c>
      <c r="N4" s="5"/>
    </row>
    <row r="5" spans="1:14" x14ac:dyDescent="0.25">
      <c r="A5" s="89"/>
      <c r="B5" s="22" t="s">
        <v>159</v>
      </c>
      <c r="C5" s="22" t="s">
        <v>161</v>
      </c>
      <c r="D5" s="22" t="s">
        <v>163</v>
      </c>
      <c r="E5" s="22" t="s">
        <v>34</v>
      </c>
      <c r="F5" s="22" t="s">
        <v>159</v>
      </c>
      <c r="G5" s="22" t="s">
        <v>161</v>
      </c>
      <c r="H5" s="22" t="s">
        <v>163</v>
      </c>
      <c r="I5" s="22" t="s">
        <v>34</v>
      </c>
      <c r="J5" s="22" t="s">
        <v>159</v>
      </c>
      <c r="K5" s="22" t="s">
        <v>161</v>
      </c>
      <c r="L5" s="22" t="s">
        <v>163</v>
      </c>
      <c r="M5" s="22" t="s">
        <v>34</v>
      </c>
      <c r="N5" s="5"/>
    </row>
    <row r="6" spans="1:14" x14ac:dyDescent="0.25">
      <c r="A6" s="6" t="s">
        <v>86</v>
      </c>
      <c r="B6" s="11">
        <f>SUM(B7:B27)</f>
        <v>6067</v>
      </c>
      <c r="C6" s="11">
        <f>SUM(C7:C27)</f>
        <v>329</v>
      </c>
      <c r="D6" s="11">
        <f>SUM(D7:D27)</f>
        <v>172</v>
      </c>
      <c r="E6" s="11">
        <f>SUM(E7:E27)</f>
        <v>6568</v>
      </c>
      <c r="F6" s="11">
        <v>533</v>
      </c>
      <c r="G6" s="11">
        <v>40</v>
      </c>
      <c r="H6" s="11">
        <v>13</v>
      </c>
      <c r="I6" s="11">
        <f>SUM(I7:I27)</f>
        <v>453</v>
      </c>
      <c r="J6" s="11">
        <f>SUM(J7:J27)</f>
        <v>6491</v>
      </c>
      <c r="K6" s="11">
        <f>SUM(K7:K27)</f>
        <v>349</v>
      </c>
      <c r="L6" s="11">
        <f t="shared" ref="L6" si="0">SUM(L7:L27)</f>
        <v>181</v>
      </c>
      <c r="M6" s="11">
        <f>SUM(M7:M27)</f>
        <v>7021</v>
      </c>
      <c r="N6" s="5"/>
    </row>
    <row r="7" spans="1:14" x14ac:dyDescent="0.25">
      <c r="A7" s="5" t="s">
        <v>90</v>
      </c>
      <c r="B7" s="7">
        <v>551</v>
      </c>
      <c r="C7" s="7">
        <v>25</v>
      </c>
      <c r="D7" s="7">
        <v>19</v>
      </c>
      <c r="E7" s="11">
        <f>SUM(B7:D7)</f>
        <v>595</v>
      </c>
      <c r="F7" s="7">
        <v>64</v>
      </c>
      <c r="G7" s="7">
        <v>4</v>
      </c>
      <c r="H7" s="7">
        <v>0</v>
      </c>
      <c r="I7" s="11">
        <f t="shared" ref="I7:I27" si="1">SUM(F7:H7)</f>
        <v>68</v>
      </c>
      <c r="J7" s="11">
        <f t="shared" ref="J7:J27" si="2">SUM(B7+F7)</f>
        <v>615</v>
      </c>
      <c r="K7" s="11">
        <f>SUM(C7+G7)</f>
        <v>29</v>
      </c>
      <c r="L7" s="11">
        <f t="shared" ref="L7:L27" si="3">SUM(D7+H7)</f>
        <v>19</v>
      </c>
      <c r="M7" s="11">
        <f t="shared" ref="M7:M27" si="4">SUM(J7:L7)</f>
        <v>663</v>
      </c>
      <c r="N7" s="5"/>
    </row>
    <row r="8" spans="1:14" x14ac:dyDescent="0.25">
      <c r="A8" s="5" t="s">
        <v>1</v>
      </c>
      <c r="B8" s="7">
        <v>209</v>
      </c>
      <c r="C8" s="7">
        <v>31</v>
      </c>
      <c r="D8" s="7">
        <v>4</v>
      </c>
      <c r="E8" s="11">
        <f t="shared" ref="E8:E27" si="5">SUM(B8:D8)</f>
        <v>244</v>
      </c>
      <c r="F8" s="7">
        <v>9</v>
      </c>
      <c r="G8" s="7">
        <v>2</v>
      </c>
      <c r="H8" s="7">
        <v>0</v>
      </c>
      <c r="I8" s="11">
        <f t="shared" si="1"/>
        <v>11</v>
      </c>
      <c r="J8" s="11">
        <f>SUM(B8+F8)</f>
        <v>218</v>
      </c>
      <c r="K8" s="11">
        <f t="shared" ref="K8:K27" si="6">SUM(C8+G8)</f>
        <v>33</v>
      </c>
      <c r="L8" s="11">
        <f t="shared" si="3"/>
        <v>4</v>
      </c>
      <c r="M8" s="11">
        <f t="shared" si="4"/>
        <v>255</v>
      </c>
      <c r="N8" s="5"/>
    </row>
    <row r="9" spans="1:14" x14ac:dyDescent="0.25">
      <c r="A9" s="5" t="s">
        <v>2</v>
      </c>
      <c r="B9" s="7">
        <v>356</v>
      </c>
      <c r="C9" s="7">
        <v>21</v>
      </c>
      <c r="D9" s="7">
        <v>17</v>
      </c>
      <c r="E9" s="11">
        <f t="shared" si="5"/>
        <v>394</v>
      </c>
      <c r="F9" s="7">
        <v>34</v>
      </c>
      <c r="G9" s="7">
        <v>0</v>
      </c>
      <c r="H9" s="7">
        <v>0</v>
      </c>
      <c r="I9" s="11">
        <f t="shared" si="1"/>
        <v>34</v>
      </c>
      <c r="J9" s="11">
        <f t="shared" si="2"/>
        <v>390</v>
      </c>
      <c r="K9" s="11">
        <f t="shared" si="6"/>
        <v>21</v>
      </c>
      <c r="L9" s="11">
        <f t="shared" si="3"/>
        <v>17</v>
      </c>
      <c r="M9" s="11">
        <f t="shared" si="4"/>
        <v>428</v>
      </c>
      <c r="N9" s="5"/>
    </row>
    <row r="10" spans="1:14" x14ac:dyDescent="0.25">
      <c r="A10" s="5" t="s">
        <v>3</v>
      </c>
      <c r="B10" s="7">
        <v>156</v>
      </c>
      <c r="C10" s="7">
        <v>0</v>
      </c>
      <c r="D10" s="7">
        <v>0</v>
      </c>
      <c r="E10" s="11">
        <f t="shared" si="5"/>
        <v>156</v>
      </c>
      <c r="F10" s="7">
        <v>3</v>
      </c>
      <c r="G10" s="7">
        <v>0</v>
      </c>
      <c r="H10" s="7">
        <v>0</v>
      </c>
      <c r="I10" s="11">
        <f t="shared" si="1"/>
        <v>3</v>
      </c>
      <c r="J10" s="11">
        <f t="shared" si="2"/>
        <v>159</v>
      </c>
      <c r="K10" s="11">
        <f t="shared" si="6"/>
        <v>0</v>
      </c>
      <c r="L10" s="11">
        <f t="shared" si="3"/>
        <v>0</v>
      </c>
      <c r="M10" s="11">
        <f t="shared" si="4"/>
        <v>159</v>
      </c>
      <c r="N10" s="5"/>
    </row>
    <row r="11" spans="1:14" x14ac:dyDescent="0.25">
      <c r="A11" s="5" t="s">
        <v>4</v>
      </c>
      <c r="B11" s="7">
        <v>168</v>
      </c>
      <c r="C11" s="7">
        <v>12</v>
      </c>
      <c r="D11" s="7">
        <v>13</v>
      </c>
      <c r="E11" s="11">
        <f t="shared" si="5"/>
        <v>193</v>
      </c>
      <c r="F11" s="7">
        <v>5</v>
      </c>
      <c r="G11" s="7">
        <v>0</v>
      </c>
      <c r="H11" s="7">
        <v>0</v>
      </c>
      <c r="I11" s="11">
        <f t="shared" si="1"/>
        <v>5</v>
      </c>
      <c r="J11" s="11">
        <f t="shared" si="2"/>
        <v>173</v>
      </c>
      <c r="K11" s="11">
        <f t="shared" si="6"/>
        <v>12</v>
      </c>
      <c r="L11" s="11">
        <f t="shared" si="3"/>
        <v>13</v>
      </c>
      <c r="M11" s="11">
        <f t="shared" si="4"/>
        <v>198</v>
      </c>
      <c r="N11" s="5"/>
    </row>
    <row r="12" spans="1:14" x14ac:dyDescent="0.25">
      <c r="A12" s="5" t="s">
        <v>5</v>
      </c>
      <c r="B12" s="7">
        <v>177</v>
      </c>
      <c r="C12" s="7">
        <v>6</v>
      </c>
      <c r="D12" s="7">
        <v>5</v>
      </c>
      <c r="E12" s="11">
        <f t="shared" si="5"/>
        <v>188</v>
      </c>
      <c r="F12" s="7">
        <v>0</v>
      </c>
      <c r="G12" s="7">
        <v>0</v>
      </c>
      <c r="H12" s="7">
        <v>0</v>
      </c>
      <c r="I12" s="11">
        <f t="shared" si="1"/>
        <v>0</v>
      </c>
      <c r="J12" s="11">
        <f t="shared" si="2"/>
        <v>177</v>
      </c>
      <c r="K12" s="11">
        <f t="shared" si="6"/>
        <v>6</v>
      </c>
      <c r="L12" s="11">
        <f t="shared" si="3"/>
        <v>5</v>
      </c>
      <c r="M12" s="11">
        <f t="shared" si="4"/>
        <v>188</v>
      </c>
      <c r="N12" s="5"/>
    </row>
    <row r="13" spans="1:14" x14ac:dyDescent="0.25">
      <c r="A13" s="5" t="s">
        <v>6</v>
      </c>
      <c r="B13" s="7">
        <v>208</v>
      </c>
      <c r="C13" s="7">
        <v>28</v>
      </c>
      <c r="D13" s="7">
        <v>20</v>
      </c>
      <c r="E13" s="11">
        <f t="shared" si="5"/>
        <v>256</v>
      </c>
      <c r="F13" s="7">
        <v>7</v>
      </c>
      <c r="G13" s="7">
        <v>1</v>
      </c>
      <c r="H13" s="7">
        <v>0</v>
      </c>
      <c r="I13" s="11">
        <f t="shared" si="1"/>
        <v>8</v>
      </c>
      <c r="J13" s="11">
        <f t="shared" si="2"/>
        <v>215</v>
      </c>
      <c r="K13" s="11">
        <f t="shared" si="6"/>
        <v>29</v>
      </c>
      <c r="L13" s="11">
        <f t="shared" si="3"/>
        <v>20</v>
      </c>
      <c r="M13" s="11">
        <f t="shared" si="4"/>
        <v>264</v>
      </c>
      <c r="N13" s="5"/>
    </row>
    <row r="14" spans="1:14" x14ac:dyDescent="0.25">
      <c r="A14" s="5" t="s">
        <v>7</v>
      </c>
      <c r="B14" s="7">
        <v>41</v>
      </c>
      <c r="C14" s="7">
        <v>3</v>
      </c>
      <c r="D14" s="7">
        <v>5</v>
      </c>
      <c r="E14" s="11">
        <f t="shared" si="5"/>
        <v>49</v>
      </c>
      <c r="F14" s="7">
        <v>1</v>
      </c>
      <c r="G14" s="7">
        <v>0</v>
      </c>
      <c r="H14" s="7">
        <v>0</v>
      </c>
      <c r="I14" s="11">
        <f t="shared" si="1"/>
        <v>1</v>
      </c>
      <c r="J14" s="11">
        <f t="shared" si="2"/>
        <v>42</v>
      </c>
      <c r="K14" s="11">
        <f t="shared" si="6"/>
        <v>3</v>
      </c>
      <c r="L14" s="11">
        <f t="shared" si="3"/>
        <v>5</v>
      </c>
      <c r="M14" s="11">
        <f t="shared" si="4"/>
        <v>50</v>
      </c>
      <c r="N14" s="5"/>
    </row>
    <row r="15" spans="1:14" x14ac:dyDescent="0.25">
      <c r="A15" s="5" t="s">
        <v>8</v>
      </c>
      <c r="B15" s="7">
        <v>437</v>
      </c>
      <c r="C15" s="7">
        <v>49</v>
      </c>
      <c r="D15" s="7">
        <v>26</v>
      </c>
      <c r="E15" s="11">
        <f t="shared" si="5"/>
        <v>512</v>
      </c>
      <c r="F15" s="7">
        <v>36</v>
      </c>
      <c r="G15" s="7">
        <v>8</v>
      </c>
      <c r="H15" s="7">
        <v>7</v>
      </c>
      <c r="I15" s="11">
        <f t="shared" si="1"/>
        <v>51</v>
      </c>
      <c r="J15" s="11">
        <f t="shared" si="2"/>
        <v>473</v>
      </c>
      <c r="K15" s="11">
        <f t="shared" si="6"/>
        <v>57</v>
      </c>
      <c r="L15" s="11">
        <f t="shared" si="3"/>
        <v>33</v>
      </c>
      <c r="M15" s="11">
        <f t="shared" si="4"/>
        <v>563</v>
      </c>
      <c r="N15" s="5"/>
    </row>
    <row r="16" spans="1:14" x14ac:dyDescent="0.25">
      <c r="A16" s="5" t="s">
        <v>9</v>
      </c>
      <c r="B16" s="7">
        <v>2</v>
      </c>
      <c r="C16" s="7">
        <v>0</v>
      </c>
      <c r="D16" s="7">
        <v>0</v>
      </c>
      <c r="E16" s="11">
        <f t="shared" si="5"/>
        <v>2</v>
      </c>
      <c r="F16" s="7">
        <v>0</v>
      </c>
      <c r="G16" s="7">
        <v>0</v>
      </c>
      <c r="H16" s="7">
        <v>0</v>
      </c>
      <c r="I16" s="11">
        <f t="shared" si="1"/>
        <v>0</v>
      </c>
      <c r="J16" s="11">
        <f t="shared" si="2"/>
        <v>2</v>
      </c>
      <c r="K16" s="11">
        <f t="shared" si="6"/>
        <v>0</v>
      </c>
      <c r="L16" s="11">
        <f t="shared" si="3"/>
        <v>0</v>
      </c>
      <c r="M16" s="11">
        <f t="shared" si="4"/>
        <v>2</v>
      </c>
      <c r="N16" s="5"/>
    </row>
    <row r="17" spans="1:14" x14ac:dyDescent="0.25">
      <c r="A17" s="5" t="s">
        <v>10</v>
      </c>
      <c r="B17" s="7">
        <v>2380</v>
      </c>
      <c r="C17" s="7">
        <v>0</v>
      </c>
      <c r="D17" s="7">
        <v>0</v>
      </c>
      <c r="E17" s="11">
        <f t="shared" si="5"/>
        <v>2380</v>
      </c>
      <c r="F17" s="7">
        <v>122</v>
      </c>
      <c r="G17" s="7">
        <v>0</v>
      </c>
      <c r="H17" s="7">
        <v>0</v>
      </c>
      <c r="I17" s="11">
        <f t="shared" si="1"/>
        <v>122</v>
      </c>
      <c r="J17" s="11">
        <f t="shared" si="2"/>
        <v>2502</v>
      </c>
      <c r="K17" s="11">
        <f t="shared" si="6"/>
        <v>0</v>
      </c>
      <c r="L17" s="11">
        <f t="shared" si="3"/>
        <v>0</v>
      </c>
      <c r="M17" s="11">
        <f t="shared" si="4"/>
        <v>2502</v>
      </c>
      <c r="N17" s="5"/>
    </row>
    <row r="18" spans="1:14" x14ac:dyDescent="0.25">
      <c r="A18" s="5" t="s">
        <v>11</v>
      </c>
      <c r="B18" s="7">
        <v>34</v>
      </c>
      <c r="C18" s="7">
        <v>0</v>
      </c>
      <c r="D18" s="7">
        <v>0</v>
      </c>
      <c r="E18" s="11">
        <f t="shared" si="5"/>
        <v>34</v>
      </c>
      <c r="F18" s="7">
        <v>0</v>
      </c>
      <c r="G18" s="7">
        <v>0</v>
      </c>
      <c r="H18" s="7">
        <v>0</v>
      </c>
      <c r="I18" s="11">
        <f t="shared" si="1"/>
        <v>0</v>
      </c>
      <c r="J18" s="11">
        <f t="shared" si="2"/>
        <v>34</v>
      </c>
      <c r="K18" s="11">
        <f t="shared" si="6"/>
        <v>0</v>
      </c>
      <c r="L18" s="11">
        <f t="shared" si="3"/>
        <v>0</v>
      </c>
      <c r="M18" s="11">
        <f t="shared" si="4"/>
        <v>34</v>
      </c>
      <c r="N18" s="5"/>
    </row>
    <row r="19" spans="1:14" x14ac:dyDescent="0.25">
      <c r="A19" s="5" t="s">
        <v>12</v>
      </c>
      <c r="B19" s="7">
        <v>161</v>
      </c>
      <c r="C19" s="7">
        <v>0</v>
      </c>
      <c r="D19" s="7">
        <v>1</v>
      </c>
      <c r="E19" s="11">
        <f t="shared" si="5"/>
        <v>162</v>
      </c>
      <c r="F19" s="7">
        <v>16</v>
      </c>
      <c r="G19" s="7">
        <v>0</v>
      </c>
      <c r="H19" s="7">
        <v>0</v>
      </c>
      <c r="I19" s="11">
        <f t="shared" si="1"/>
        <v>16</v>
      </c>
      <c r="J19" s="11">
        <f t="shared" si="2"/>
        <v>177</v>
      </c>
      <c r="K19" s="11">
        <f t="shared" si="6"/>
        <v>0</v>
      </c>
      <c r="L19" s="11">
        <f t="shared" si="3"/>
        <v>1</v>
      </c>
      <c r="M19" s="11">
        <f t="shared" si="4"/>
        <v>178</v>
      </c>
      <c r="N19" s="5"/>
    </row>
    <row r="20" spans="1:14" x14ac:dyDescent="0.25">
      <c r="A20" s="5" t="s">
        <v>13</v>
      </c>
      <c r="B20" s="7">
        <v>140</v>
      </c>
      <c r="C20" s="7">
        <v>21</v>
      </c>
      <c r="D20" s="7">
        <v>6</v>
      </c>
      <c r="E20" s="11">
        <f t="shared" si="5"/>
        <v>167</v>
      </c>
      <c r="F20" s="7">
        <v>14</v>
      </c>
      <c r="G20" s="7">
        <v>1</v>
      </c>
      <c r="H20" s="7">
        <v>0</v>
      </c>
      <c r="I20" s="11">
        <f t="shared" si="1"/>
        <v>15</v>
      </c>
      <c r="J20" s="11">
        <f t="shared" si="2"/>
        <v>154</v>
      </c>
      <c r="K20" s="11">
        <f t="shared" si="6"/>
        <v>22</v>
      </c>
      <c r="L20" s="11">
        <f t="shared" si="3"/>
        <v>6</v>
      </c>
      <c r="M20" s="11">
        <f t="shared" si="4"/>
        <v>182</v>
      </c>
      <c r="N20" s="5"/>
    </row>
    <row r="21" spans="1:14" x14ac:dyDescent="0.25">
      <c r="A21" s="5" t="s">
        <v>14</v>
      </c>
      <c r="B21" s="7">
        <v>255</v>
      </c>
      <c r="C21" s="7">
        <v>47</v>
      </c>
      <c r="D21" s="7">
        <v>5</v>
      </c>
      <c r="E21" s="11">
        <f t="shared" si="5"/>
        <v>307</v>
      </c>
      <c r="F21" s="7">
        <v>33</v>
      </c>
      <c r="G21" s="7">
        <v>2</v>
      </c>
      <c r="H21" s="7">
        <v>0</v>
      </c>
      <c r="I21" s="11">
        <f t="shared" si="1"/>
        <v>35</v>
      </c>
      <c r="J21" s="11">
        <f t="shared" si="2"/>
        <v>288</v>
      </c>
      <c r="K21" s="11">
        <f t="shared" si="6"/>
        <v>49</v>
      </c>
      <c r="L21" s="11">
        <f t="shared" si="3"/>
        <v>5</v>
      </c>
      <c r="M21" s="11">
        <f t="shared" si="4"/>
        <v>342</v>
      </c>
      <c r="N21" s="5"/>
    </row>
    <row r="22" spans="1:14" x14ac:dyDescent="0.25">
      <c r="A22" s="5" t="s">
        <v>15</v>
      </c>
      <c r="B22" s="7">
        <v>37</v>
      </c>
      <c r="C22" s="7">
        <v>29</v>
      </c>
      <c r="D22" s="7">
        <v>32</v>
      </c>
      <c r="E22" s="11">
        <f t="shared" si="5"/>
        <v>98</v>
      </c>
      <c r="F22" s="7">
        <v>2</v>
      </c>
      <c r="G22" s="7">
        <v>1</v>
      </c>
      <c r="H22" s="7">
        <v>1</v>
      </c>
      <c r="I22" s="11">
        <f t="shared" si="1"/>
        <v>4</v>
      </c>
      <c r="J22" s="11">
        <f t="shared" si="2"/>
        <v>39</v>
      </c>
      <c r="K22" s="11">
        <f t="shared" si="6"/>
        <v>30</v>
      </c>
      <c r="L22" s="11">
        <f t="shared" si="3"/>
        <v>33</v>
      </c>
      <c r="M22" s="11">
        <f t="shared" si="4"/>
        <v>102</v>
      </c>
      <c r="N22" s="5"/>
    </row>
    <row r="23" spans="1:14" x14ac:dyDescent="0.25">
      <c r="A23" s="5" t="s">
        <v>16</v>
      </c>
      <c r="B23" s="7">
        <v>36</v>
      </c>
      <c r="C23" s="7">
        <v>4</v>
      </c>
      <c r="D23" s="7">
        <v>0</v>
      </c>
      <c r="E23" s="11">
        <f t="shared" si="5"/>
        <v>40</v>
      </c>
      <c r="F23" s="7">
        <v>0</v>
      </c>
      <c r="G23" s="7">
        <v>0</v>
      </c>
      <c r="H23" s="7">
        <v>0</v>
      </c>
      <c r="I23" s="11">
        <f t="shared" si="1"/>
        <v>0</v>
      </c>
      <c r="J23" s="11">
        <f t="shared" si="2"/>
        <v>36</v>
      </c>
      <c r="K23" s="11">
        <f t="shared" si="6"/>
        <v>4</v>
      </c>
      <c r="L23" s="11">
        <f t="shared" si="3"/>
        <v>0</v>
      </c>
      <c r="M23" s="11">
        <f t="shared" si="4"/>
        <v>40</v>
      </c>
      <c r="N23" s="5"/>
    </row>
    <row r="24" spans="1:14" x14ac:dyDescent="0.25">
      <c r="A24" s="5" t="s">
        <v>17</v>
      </c>
      <c r="B24" s="7">
        <v>258</v>
      </c>
      <c r="C24" s="7">
        <v>3</v>
      </c>
      <c r="D24" s="7">
        <v>1</v>
      </c>
      <c r="E24" s="11">
        <f t="shared" si="5"/>
        <v>262</v>
      </c>
      <c r="F24" s="7">
        <v>27</v>
      </c>
      <c r="G24" s="7">
        <v>0</v>
      </c>
      <c r="H24" s="7">
        <v>0</v>
      </c>
      <c r="I24" s="11">
        <f t="shared" si="1"/>
        <v>27</v>
      </c>
      <c r="J24" s="11">
        <f t="shared" si="2"/>
        <v>285</v>
      </c>
      <c r="K24" s="11">
        <f t="shared" si="6"/>
        <v>3</v>
      </c>
      <c r="L24" s="11">
        <f t="shared" si="3"/>
        <v>1</v>
      </c>
      <c r="M24" s="11">
        <f t="shared" si="4"/>
        <v>289</v>
      </c>
      <c r="N24" s="5"/>
    </row>
    <row r="25" spans="1:14" x14ac:dyDescent="0.25">
      <c r="A25" s="5" t="s">
        <v>18</v>
      </c>
      <c r="B25" s="7">
        <v>195</v>
      </c>
      <c r="C25" s="7">
        <v>5</v>
      </c>
      <c r="D25" s="7">
        <v>4</v>
      </c>
      <c r="E25" s="11">
        <f t="shared" si="5"/>
        <v>204</v>
      </c>
      <c r="F25" s="7">
        <v>14</v>
      </c>
      <c r="G25" s="7">
        <v>0</v>
      </c>
      <c r="H25" s="7">
        <v>0</v>
      </c>
      <c r="I25" s="11">
        <f t="shared" si="1"/>
        <v>14</v>
      </c>
      <c r="J25" s="11">
        <f t="shared" si="2"/>
        <v>209</v>
      </c>
      <c r="K25" s="11">
        <f t="shared" si="6"/>
        <v>5</v>
      </c>
      <c r="L25" s="11">
        <f t="shared" si="3"/>
        <v>4</v>
      </c>
      <c r="M25" s="11">
        <f t="shared" si="4"/>
        <v>218</v>
      </c>
      <c r="N25" s="5"/>
    </row>
    <row r="26" spans="1:14" x14ac:dyDescent="0.25">
      <c r="A26" s="5" t="s">
        <v>19</v>
      </c>
      <c r="B26" s="7">
        <v>162</v>
      </c>
      <c r="C26" s="7">
        <v>9</v>
      </c>
      <c r="D26" s="7">
        <v>0</v>
      </c>
      <c r="E26" s="11">
        <f t="shared" si="5"/>
        <v>171</v>
      </c>
      <c r="F26" s="7">
        <v>13</v>
      </c>
      <c r="G26" s="7">
        <v>0</v>
      </c>
      <c r="H26" s="7">
        <v>0</v>
      </c>
      <c r="I26" s="11">
        <f t="shared" si="1"/>
        <v>13</v>
      </c>
      <c r="J26" s="11">
        <f t="shared" si="2"/>
        <v>175</v>
      </c>
      <c r="K26" s="11">
        <f t="shared" si="6"/>
        <v>9</v>
      </c>
      <c r="L26" s="11">
        <f t="shared" si="3"/>
        <v>0</v>
      </c>
      <c r="M26" s="11">
        <f t="shared" si="4"/>
        <v>184</v>
      </c>
      <c r="N26" s="5"/>
    </row>
    <row r="27" spans="1:14" x14ac:dyDescent="0.25">
      <c r="A27" s="5" t="s">
        <v>20</v>
      </c>
      <c r="B27" s="7">
        <v>104</v>
      </c>
      <c r="C27" s="7">
        <v>36</v>
      </c>
      <c r="D27" s="7">
        <v>14</v>
      </c>
      <c r="E27" s="11">
        <f t="shared" si="5"/>
        <v>154</v>
      </c>
      <c r="F27" s="7">
        <v>24</v>
      </c>
      <c r="G27" s="7">
        <v>1</v>
      </c>
      <c r="H27" s="7">
        <v>1</v>
      </c>
      <c r="I27" s="11">
        <f t="shared" si="1"/>
        <v>26</v>
      </c>
      <c r="J27" s="11">
        <f t="shared" si="2"/>
        <v>128</v>
      </c>
      <c r="K27" s="11">
        <f t="shared" si="6"/>
        <v>37</v>
      </c>
      <c r="L27" s="11">
        <f t="shared" si="3"/>
        <v>15</v>
      </c>
      <c r="M27" s="11">
        <f t="shared" si="4"/>
        <v>180</v>
      </c>
      <c r="N27" s="5"/>
    </row>
    <row r="31" spans="1:14" x14ac:dyDescent="0.25">
      <c r="J31" s="45"/>
    </row>
  </sheetData>
  <mergeCells count="4">
    <mergeCell ref="B3:E3"/>
    <mergeCell ref="F3:I3"/>
    <mergeCell ref="J3:M3"/>
    <mergeCell ref="A4: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zoomScaleNormal="100" workbookViewId="0"/>
  </sheetViews>
  <sheetFormatPr defaultColWidth="9.140625" defaultRowHeight="15" x14ac:dyDescent="0.25"/>
  <cols>
    <col min="1" max="1" width="20.5703125" style="4" bestFit="1" customWidth="1"/>
    <col min="2" max="13" width="18.28515625" style="4" customWidth="1"/>
    <col min="14" max="16384" width="9.140625" style="4"/>
  </cols>
  <sheetData>
    <row r="1" spans="1:14" x14ac:dyDescent="0.25">
      <c r="A1" s="6" t="s">
        <v>99</v>
      </c>
      <c r="B1" s="6" t="s">
        <v>305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89" t="s">
        <v>126</v>
      </c>
      <c r="B3" s="92" t="s">
        <v>100</v>
      </c>
      <c r="C3" s="92"/>
      <c r="D3" s="92"/>
      <c r="E3" s="92"/>
      <c r="F3" s="92"/>
      <c r="G3" s="92"/>
      <c r="H3" s="92" t="s">
        <v>101</v>
      </c>
      <c r="I3" s="92"/>
      <c r="J3" s="92"/>
      <c r="K3" s="92"/>
      <c r="L3" s="92"/>
      <c r="M3" s="92"/>
      <c r="N3" s="5"/>
    </row>
    <row r="4" spans="1:14" x14ac:dyDescent="0.25">
      <c r="A4" s="92"/>
      <c r="B4" s="21" t="s">
        <v>164</v>
      </c>
      <c r="C4" s="21" t="s">
        <v>165</v>
      </c>
      <c r="D4" s="21" t="s">
        <v>47</v>
      </c>
      <c r="E4" s="21" t="s">
        <v>166</v>
      </c>
      <c r="F4" s="21" t="s">
        <v>168</v>
      </c>
      <c r="G4" s="21" t="s">
        <v>30</v>
      </c>
      <c r="H4" s="21" t="s">
        <v>164</v>
      </c>
      <c r="I4" s="21" t="s">
        <v>165</v>
      </c>
      <c r="J4" s="21" t="s">
        <v>47</v>
      </c>
      <c r="K4" s="21" t="s">
        <v>166</v>
      </c>
      <c r="L4" s="21" t="s">
        <v>168</v>
      </c>
      <c r="M4" s="21" t="s">
        <v>30</v>
      </c>
      <c r="N4" s="5"/>
    </row>
    <row r="5" spans="1:14" x14ac:dyDescent="0.25">
      <c r="A5" s="92"/>
      <c r="B5" s="22" t="s">
        <v>48</v>
      </c>
      <c r="C5" s="22" t="s">
        <v>49</v>
      </c>
      <c r="D5" s="22" t="s">
        <v>50</v>
      </c>
      <c r="E5" s="22" t="s">
        <v>167</v>
      </c>
      <c r="F5" s="22" t="s">
        <v>169</v>
      </c>
      <c r="G5" s="22" t="s">
        <v>34</v>
      </c>
      <c r="H5" s="22" t="s">
        <v>48</v>
      </c>
      <c r="I5" s="22" t="s">
        <v>49</v>
      </c>
      <c r="J5" s="22" t="s">
        <v>50</v>
      </c>
      <c r="K5" s="22" t="s">
        <v>167</v>
      </c>
      <c r="L5" s="22" t="s">
        <v>169</v>
      </c>
      <c r="M5" s="22" t="s">
        <v>34</v>
      </c>
      <c r="N5" s="5"/>
    </row>
    <row r="6" spans="1:14" x14ac:dyDescent="0.25">
      <c r="A6" s="6" t="s">
        <v>86</v>
      </c>
      <c r="B6" s="11">
        <f>SUM(B7:B27)</f>
        <v>22758</v>
      </c>
      <c r="C6" s="11">
        <f>SUM(C7:C27)</f>
        <v>26835</v>
      </c>
      <c r="D6" s="11">
        <f>SUM(D7:D27)</f>
        <v>1922</v>
      </c>
      <c r="E6" s="11">
        <f>SUM(E7:E27)</f>
        <v>17155</v>
      </c>
      <c r="F6" s="11">
        <f>SUM(F7:F27)</f>
        <v>79363</v>
      </c>
      <c r="G6" s="11">
        <f>SUM(B6:F6)</f>
        <v>148033</v>
      </c>
      <c r="H6" s="11">
        <f>SUM(H7:H27)</f>
        <v>6131</v>
      </c>
      <c r="I6" s="11">
        <f>SUM(I7:I27)</f>
        <v>3108</v>
      </c>
      <c r="J6" s="11">
        <f>SUM(J7:J27)</f>
        <v>204</v>
      </c>
      <c r="K6" s="11">
        <f>SUM(K7:K27)</f>
        <v>2277</v>
      </c>
      <c r="L6" s="11">
        <f>SUM(L7:L27)</f>
        <v>10810</v>
      </c>
      <c r="M6" s="11">
        <f>SUM(H6:L6)</f>
        <v>22530</v>
      </c>
      <c r="N6" s="5"/>
    </row>
    <row r="7" spans="1:14" x14ac:dyDescent="0.25">
      <c r="A7" s="5" t="s">
        <v>90</v>
      </c>
      <c r="B7" s="7">
        <v>4784</v>
      </c>
      <c r="C7" s="7">
        <v>3142</v>
      </c>
      <c r="D7" s="7">
        <v>307</v>
      </c>
      <c r="E7" s="7">
        <v>2697</v>
      </c>
      <c r="F7" s="7">
        <v>18218</v>
      </c>
      <c r="G7" s="11">
        <f t="shared" ref="G7:G27" si="0">SUM(B7:F7)</f>
        <v>29148</v>
      </c>
      <c r="H7" s="7">
        <v>840</v>
      </c>
      <c r="I7" s="7">
        <v>469</v>
      </c>
      <c r="J7" s="7">
        <v>58</v>
      </c>
      <c r="K7" s="7">
        <v>514</v>
      </c>
      <c r="L7" s="7">
        <v>2012</v>
      </c>
      <c r="M7" s="11">
        <f t="shared" ref="M7:M27" si="1">SUM(H7:L7)</f>
        <v>3893</v>
      </c>
      <c r="N7" s="5"/>
    </row>
    <row r="8" spans="1:14" x14ac:dyDescent="0.25">
      <c r="A8" s="5" t="s">
        <v>1</v>
      </c>
      <c r="B8" s="7">
        <v>840</v>
      </c>
      <c r="C8" s="7">
        <v>908</v>
      </c>
      <c r="D8" s="7">
        <v>33</v>
      </c>
      <c r="E8" s="7">
        <v>761</v>
      </c>
      <c r="F8" s="7">
        <v>3395</v>
      </c>
      <c r="G8" s="11">
        <f t="shared" si="0"/>
        <v>5937</v>
      </c>
      <c r="H8" s="7">
        <v>125</v>
      </c>
      <c r="I8" s="7">
        <v>102</v>
      </c>
      <c r="J8" s="7">
        <v>4</v>
      </c>
      <c r="K8" s="7">
        <v>107</v>
      </c>
      <c r="L8" s="7">
        <v>295</v>
      </c>
      <c r="M8" s="11">
        <f t="shared" si="1"/>
        <v>633</v>
      </c>
      <c r="N8" s="5"/>
    </row>
    <row r="9" spans="1:14" x14ac:dyDescent="0.25">
      <c r="A9" s="5" t="s">
        <v>2</v>
      </c>
      <c r="B9" s="7">
        <v>104</v>
      </c>
      <c r="C9" s="7">
        <v>968</v>
      </c>
      <c r="D9" s="7">
        <v>3</v>
      </c>
      <c r="E9" s="7">
        <v>1123</v>
      </c>
      <c r="F9" s="7">
        <v>2461</v>
      </c>
      <c r="G9" s="11">
        <f t="shared" si="0"/>
        <v>4659</v>
      </c>
      <c r="H9" s="7">
        <v>11</v>
      </c>
      <c r="I9" s="7">
        <v>139</v>
      </c>
      <c r="J9" s="7">
        <v>1</v>
      </c>
      <c r="K9" s="7">
        <v>177</v>
      </c>
      <c r="L9" s="7">
        <v>278</v>
      </c>
      <c r="M9" s="11">
        <f t="shared" si="1"/>
        <v>606</v>
      </c>
      <c r="N9" s="5"/>
    </row>
    <row r="10" spans="1:14" x14ac:dyDescent="0.25">
      <c r="A10" s="5" t="s">
        <v>3</v>
      </c>
      <c r="B10" s="7">
        <v>447</v>
      </c>
      <c r="C10" s="7">
        <v>1556</v>
      </c>
      <c r="D10" s="7">
        <v>2</v>
      </c>
      <c r="E10" s="7">
        <v>1024</v>
      </c>
      <c r="F10" s="7">
        <v>4352</v>
      </c>
      <c r="G10" s="11">
        <f t="shared" si="0"/>
        <v>7381</v>
      </c>
      <c r="H10" s="7">
        <v>148</v>
      </c>
      <c r="I10" s="7">
        <v>120</v>
      </c>
      <c r="J10" s="7">
        <v>0</v>
      </c>
      <c r="K10" s="7">
        <v>106</v>
      </c>
      <c r="L10" s="7">
        <v>152</v>
      </c>
      <c r="M10" s="11">
        <f t="shared" si="1"/>
        <v>526</v>
      </c>
      <c r="N10" s="5"/>
    </row>
    <row r="11" spans="1:14" x14ac:dyDescent="0.25">
      <c r="A11" s="5" t="s">
        <v>4</v>
      </c>
      <c r="B11" s="7">
        <v>985</v>
      </c>
      <c r="C11" s="7">
        <v>805</v>
      </c>
      <c r="D11" s="7">
        <v>0</v>
      </c>
      <c r="E11" s="7">
        <v>608</v>
      </c>
      <c r="F11" s="7">
        <v>1336</v>
      </c>
      <c r="G11" s="11">
        <f t="shared" si="0"/>
        <v>3734</v>
      </c>
      <c r="H11" s="7">
        <v>217</v>
      </c>
      <c r="I11" s="7">
        <v>85</v>
      </c>
      <c r="J11" s="7">
        <v>0</v>
      </c>
      <c r="K11" s="7">
        <v>74</v>
      </c>
      <c r="L11" s="7">
        <v>367</v>
      </c>
      <c r="M11" s="11">
        <f t="shared" si="1"/>
        <v>743</v>
      </c>
      <c r="N11" s="5"/>
    </row>
    <row r="12" spans="1:14" x14ac:dyDescent="0.25">
      <c r="A12" s="5" t="s">
        <v>5</v>
      </c>
      <c r="B12" s="7">
        <v>361</v>
      </c>
      <c r="C12" s="7">
        <v>259</v>
      </c>
      <c r="D12" s="7">
        <v>78</v>
      </c>
      <c r="E12" s="7">
        <v>184</v>
      </c>
      <c r="F12" s="7">
        <v>796</v>
      </c>
      <c r="G12" s="11">
        <f t="shared" si="0"/>
        <v>1678</v>
      </c>
      <c r="H12" s="7">
        <v>56</v>
      </c>
      <c r="I12" s="7">
        <v>28</v>
      </c>
      <c r="J12" s="7">
        <v>18</v>
      </c>
      <c r="K12" s="7">
        <v>82</v>
      </c>
      <c r="L12" s="7">
        <v>124</v>
      </c>
      <c r="M12" s="11">
        <f t="shared" si="1"/>
        <v>308</v>
      </c>
      <c r="N12" s="5"/>
    </row>
    <row r="13" spans="1:14" x14ac:dyDescent="0.25">
      <c r="A13" s="5" t="s">
        <v>6</v>
      </c>
      <c r="B13" s="7">
        <v>1188</v>
      </c>
      <c r="C13" s="7">
        <v>1079</v>
      </c>
      <c r="D13" s="7">
        <v>11</v>
      </c>
      <c r="E13" s="7">
        <v>658</v>
      </c>
      <c r="F13" s="7">
        <v>1660</v>
      </c>
      <c r="G13" s="11">
        <f t="shared" si="0"/>
        <v>4596</v>
      </c>
      <c r="H13" s="7">
        <v>308</v>
      </c>
      <c r="I13" s="7">
        <v>83</v>
      </c>
      <c r="J13" s="7">
        <v>0</v>
      </c>
      <c r="K13" s="7">
        <v>50</v>
      </c>
      <c r="L13" s="7">
        <v>131</v>
      </c>
      <c r="M13" s="11">
        <f t="shared" si="1"/>
        <v>572</v>
      </c>
      <c r="N13" s="5"/>
    </row>
    <row r="14" spans="1:14" x14ac:dyDescent="0.25">
      <c r="A14" s="5" t="s">
        <v>7</v>
      </c>
      <c r="B14" s="7">
        <v>379</v>
      </c>
      <c r="C14" s="7">
        <v>466</v>
      </c>
      <c r="D14" s="7">
        <v>21</v>
      </c>
      <c r="E14" s="7">
        <v>412</v>
      </c>
      <c r="F14" s="7">
        <v>634</v>
      </c>
      <c r="G14" s="11">
        <f t="shared" si="0"/>
        <v>1912</v>
      </c>
      <c r="H14" s="7">
        <v>22</v>
      </c>
      <c r="I14" s="7">
        <v>26</v>
      </c>
      <c r="J14" s="7">
        <v>0</v>
      </c>
      <c r="K14" s="7">
        <v>39</v>
      </c>
      <c r="L14" s="7">
        <v>31</v>
      </c>
      <c r="M14" s="11">
        <f t="shared" si="1"/>
        <v>118</v>
      </c>
      <c r="N14" s="5"/>
    </row>
    <row r="15" spans="1:14" x14ac:dyDescent="0.25">
      <c r="A15" s="5" t="s">
        <v>8</v>
      </c>
      <c r="B15" s="7">
        <v>2915</v>
      </c>
      <c r="C15" s="7">
        <v>3734</v>
      </c>
      <c r="D15" s="7">
        <v>528</v>
      </c>
      <c r="E15" s="7">
        <v>2546</v>
      </c>
      <c r="F15" s="7">
        <v>4117</v>
      </c>
      <c r="G15" s="11">
        <f t="shared" si="0"/>
        <v>13840</v>
      </c>
      <c r="H15" s="7">
        <v>1445</v>
      </c>
      <c r="I15" s="7">
        <v>426</v>
      </c>
      <c r="J15" s="7">
        <v>41</v>
      </c>
      <c r="K15" s="7">
        <v>323</v>
      </c>
      <c r="L15" s="7">
        <v>758</v>
      </c>
      <c r="M15" s="11">
        <f t="shared" si="1"/>
        <v>2993</v>
      </c>
      <c r="N15" s="5"/>
    </row>
    <row r="16" spans="1:14" x14ac:dyDescent="0.25">
      <c r="A16" s="5" t="s">
        <v>9</v>
      </c>
      <c r="B16" s="7">
        <v>53</v>
      </c>
      <c r="C16" s="7">
        <v>42</v>
      </c>
      <c r="D16" s="7">
        <v>56</v>
      </c>
      <c r="E16" s="7">
        <v>40</v>
      </c>
      <c r="F16" s="7">
        <v>163</v>
      </c>
      <c r="G16" s="11">
        <f t="shared" si="0"/>
        <v>354</v>
      </c>
      <c r="H16" s="7">
        <v>1</v>
      </c>
      <c r="I16" s="7">
        <v>19</v>
      </c>
      <c r="J16" s="7">
        <v>0</v>
      </c>
      <c r="K16" s="7">
        <v>13</v>
      </c>
      <c r="L16" s="7">
        <v>4</v>
      </c>
      <c r="M16" s="11">
        <f t="shared" si="1"/>
        <v>37</v>
      </c>
      <c r="N16" s="5"/>
    </row>
    <row r="17" spans="1:14" x14ac:dyDescent="0.25">
      <c r="A17" s="5" t="s">
        <v>10</v>
      </c>
      <c r="B17" s="7">
        <v>49</v>
      </c>
      <c r="C17" s="7">
        <v>40</v>
      </c>
      <c r="D17" s="7">
        <v>15</v>
      </c>
      <c r="E17" s="7">
        <v>24</v>
      </c>
      <c r="F17" s="7">
        <v>821</v>
      </c>
      <c r="G17" s="11">
        <f t="shared" si="0"/>
        <v>949</v>
      </c>
      <c r="H17" s="7">
        <v>3</v>
      </c>
      <c r="I17" s="7">
        <v>5</v>
      </c>
      <c r="J17" s="7">
        <v>8</v>
      </c>
      <c r="K17" s="7">
        <v>9</v>
      </c>
      <c r="L17" s="7">
        <v>63</v>
      </c>
      <c r="M17" s="11">
        <f t="shared" si="1"/>
        <v>88</v>
      </c>
      <c r="N17" s="5"/>
    </row>
    <row r="18" spans="1:14" x14ac:dyDescent="0.25">
      <c r="A18" s="5" t="s">
        <v>11</v>
      </c>
      <c r="B18" s="7">
        <v>772</v>
      </c>
      <c r="C18" s="7">
        <v>137</v>
      </c>
      <c r="D18" s="7">
        <v>0</v>
      </c>
      <c r="E18" s="7">
        <v>139</v>
      </c>
      <c r="F18" s="7">
        <v>800</v>
      </c>
      <c r="G18" s="11">
        <f t="shared" si="0"/>
        <v>1848</v>
      </c>
      <c r="H18" s="7">
        <v>84</v>
      </c>
      <c r="I18" s="7">
        <v>2</v>
      </c>
      <c r="J18" s="7">
        <v>0</v>
      </c>
      <c r="K18" s="7">
        <v>4</v>
      </c>
      <c r="L18" s="7">
        <v>235</v>
      </c>
      <c r="M18" s="11">
        <f t="shared" si="1"/>
        <v>325</v>
      </c>
      <c r="N18" s="5"/>
    </row>
    <row r="19" spans="1:14" x14ac:dyDescent="0.25">
      <c r="A19" s="5" t="s">
        <v>12</v>
      </c>
      <c r="B19" s="7">
        <v>2295</v>
      </c>
      <c r="C19" s="7">
        <v>2089</v>
      </c>
      <c r="D19" s="7">
        <v>404</v>
      </c>
      <c r="E19" s="7">
        <v>722</v>
      </c>
      <c r="F19" s="7">
        <v>2124</v>
      </c>
      <c r="G19" s="11">
        <f t="shared" si="0"/>
        <v>7634</v>
      </c>
      <c r="H19" s="7">
        <v>612</v>
      </c>
      <c r="I19" s="7">
        <v>200</v>
      </c>
      <c r="J19" s="7">
        <v>32</v>
      </c>
      <c r="K19" s="7">
        <v>55</v>
      </c>
      <c r="L19" s="7">
        <v>374</v>
      </c>
      <c r="M19" s="11">
        <f t="shared" si="1"/>
        <v>1273</v>
      </c>
      <c r="N19" s="5"/>
    </row>
    <row r="20" spans="1:14" x14ac:dyDescent="0.25">
      <c r="A20" s="5" t="s">
        <v>13</v>
      </c>
      <c r="B20" s="7">
        <v>940</v>
      </c>
      <c r="C20" s="7">
        <v>553</v>
      </c>
      <c r="D20" s="7">
        <v>78</v>
      </c>
      <c r="E20" s="7">
        <v>401</v>
      </c>
      <c r="F20" s="7">
        <v>5873</v>
      </c>
      <c r="G20" s="11">
        <f t="shared" si="0"/>
        <v>7845</v>
      </c>
      <c r="H20" s="7">
        <v>212</v>
      </c>
      <c r="I20" s="7">
        <v>58</v>
      </c>
      <c r="J20" s="7">
        <v>11</v>
      </c>
      <c r="K20" s="7">
        <v>71</v>
      </c>
      <c r="L20" s="7">
        <v>858</v>
      </c>
      <c r="M20" s="11">
        <f t="shared" si="1"/>
        <v>1210</v>
      </c>
      <c r="N20" s="5"/>
    </row>
    <row r="21" spans="1:14" x14ac:dyDescent="0.25">
      <c r="A21" s="5" t="s">
        <v>14</v>
      </c>
      <c r="B21" s="7">
        <v>1603</v>
      </c>
      <c r="C21" s="7">
        <v>3624</v>
      </c>
      <c r="D21" s="7">
        <v>36</v>
      </c>
      <c r="E21" s="7">
        <v>1754</v>
      </c>
      <c r="F21" s="7">
        <v>6369</v>
      </c>
      <c r="G21" s="11">
        <f t="shared" si="0"/>
        <v>13386</v>
      </c>
      <c r="H21" s="7">
        <v>839</v>
      </c>
      <c r="I21" s="7">
        <v>465</v>
      </c>
      <c r="J21" s="7">
        <v>7</v>
      </c>
      <c r="K21" s="7">
        <v>190</v>
      </c>
      <c r="L21" s="7">
        <v>1758</v>
      </c>
      <c r="M21" s="11">
        <f t="shared" si="1"/>
        <v>3259</v>
      </c>
      <c r="N21" s="5"/>
    </row>
    <row r="22" spans="1:14" x14ac:dyDescent="0.25">
      <c r="A22" s="5" t="s">
        <v>15</v>
      </c>
      <c r="B22" s="7">
        <v>1015</v>
      </c>
      <c r="C22" s="7">
        <v>274</v>
      </c>
      <c r="D22" s="7">
        <v>6</v>
      </c>
      <c r="E22" s="7">
        <v>24</v>
      </c>
      <c r="F22" s="7">
        <v>1734</v>
      </c>
      <c r="G22" s="11">
        <f t="shared" si="0"/>
        <v>3053</v>
      </c>
      <c r="H22" s="7">
        <v>200</v>
      </c>
      <c r="I22" s="7">
        <v>5</v>
      </c>
      <c r="J22" s="7">
        <v>0</v>
      </c>
      <c r="K22" s="7">
        <v>4</v>
      </c>
      <c r="L22" s="7">
        <v>302</v>
      </c>
      <c r="M22" s="11">
        <f t="shared" si="1"/>
        <v>511</v>
      </c>
      <c r="N22" s="5"/>
    </row>
    <row r="23" spans="1:14" x14ac:dyDescent="0.25">
      <c r="A23" s="5" t="s">
        <v>16</v>
      </c>
      <c r="B23" s="7">
        <v>871</v>
      </c>
      <c r="C23" s="7">
        <v>379</v>
      </c>
      <c r="D23" s="7">
        <v>11</v>
      </c>
      <c r="E23" s="7">
        <v>364</v>
      </c>
      <c r="F23" s="7">
        <v>104</v>
      </c>
      <c r="G23" s="11">
        <f t="shared" si="0"/>
        <v>1729</v>
      </c>
      <c r="H23" s="7">
        <v>30</v>
      </c>
      <c r="I23" s="7">
        <v>46</v>
      </c>
      <c r="J23" s="7">
        <v>5</v>
      </c>
      <c r="K23" s="7">
        <v>24</v>
      </c>
      <c r="L23" s="7">
        <v>7</v>
      </c>
      <c r="M23" s="11">
        <f t="shared" si="1"/>
        <v>112</v>
      </c>
      <c r="N23" s="5"/>
    </row>
    <row r="24" spans="1:14" x14ac:dyDescent="0.25">
      <c r="A24" s="5" t="s">
        <v>17</v>
      </c>
      <c r="B24" s="7">
        <v>2161</v>
      </c>
      <c r="C24" s="7">
        <v>5319</v>
      </c>
      <c r="D24" s="7">
        <v>275</v>
      </c>
      <c r="E24" s="7">
        <v>2813</v>
      </c>
      <c r="F24" s="7">
        <v>16647</v>
      </c>
      <c r="G24" s="11">
        <f t="shared" si="0"/>
        <v>27215</v>
      </c>
      <c r="H24" s="7">
        <v>666</v>
      </c>
      <c r="I24" s="7">
        <v>631</v>
      </c>
      <c r="J24" s="7">
        <v>16</v>
      </c>
      <c r="K24" s="7">
        <v>267</v>
      </c>
      <c r="L24" s="7">
        <v>2370</v>
      </c>
      <c r="M24" s="11">
        <f t="shared" si="1"/>
        <v>3950</v>
      </c>
      <c r="N24" s="5"/>
    </row>
    <row r="25" spans="1:14" x14ac:dyDescent="0.25">
      <c r="A25" s="5" t="s">
        <v>18</v>
      </c>
      <c r="B25" s="7">
        <v>706</v>
      </c>
      <c r="C25" s="7">
        <v>987</v>
      </c>
      <c r="D25" s="7">
        <v>48</v>
      </c>
      <c r="E25" s="7">
        <v>423</v>
      </c>
      <c r="F25" s="7">
        <v>2884</v>
      </c>
      <c r="G25" s="11">
        <f t="shared" si="0"/>
        <v>5048</v>
      </c>
      <c r="H25" s="7">
        <v>233</v>
      </c>
      <c r="I25" s="7">
        <v>118</v>
      </c>
      <c r="J25" s="7">
        <v>2</v>
      </c>
      <c r="K25" s="7">
        <v>98</v>
      </c>
      <c r="L25" s="7">
        <v>326</v>
      </c>
      <c r="M25" s="11">
        <f t="shared" si="1"/>
        <v>777</v>
      </c>
      <c r="N25" s="5"/>
    </row>
    <row r="26" spans="1:14" x14ac:dyDescent="0.25">
      <c r="A26" s="5" t="s">
        <v>19</v>
      </c>
      <c r="B26" s="7">
        <v>146</v>
      </c>
      <c r="C26" s="7">
        <v>387</v>
      </c>
      <c r="D26" s="7">
        <v>10</v>
      </c>
      <c r="E26" s="7">
        <v>387</v>
      </c>
      <c r="F26" s="7">
        <v>3580</v>
      </c>
      <c r="G26" s="11">
        <f t="shared" si="0"/>
        <v>4510</v>
      </c>
      <c r="H26" s="7">
        <v>20</v>
      </c>
      <c r="I26" s="7">
        <v>43</v>
      </c>
      <c r="J26" s="7">
        <v>1</v>
      </c>
      <c r="K26" s="7">
        <v>32</v>
      </c>
      <c r="L26" s="7">
        <v>274</v>
      </c>
      <c r="M26" s="11">
        <f t="shared" si="1"/>
        <v>370</v>
      </c>
      <c r="N26" s="5"/>
    </row>
    <row r="27" spans="1:14" x14ac:dyDescent="0.25">
      <c r="A27" s="5" t="s">
        <v>20</v>
      </c>
      <c r="B27" s="7">
        <v>144</v>
      </c>
      <c r="C27" s="7">
        <v>87</v>
      </c>
      <c r="D27" s="7">
        <v>0</v>
      </c>
      <c r="E27" s="7">
        <v>51</v>
      </c>
      <c r="F27" s="7">
        <v>1295</v>
      </c>
      <c r="G27" s="11">
        <f t="shared" si="0"/>
        <v>1577</v>
      </c>
      <c r="H27" s="7">
        <v>59</v>
      </c>
      <c r="I27" s="7">
        <v>38</v>
      </c>
      <c r="J27" s="7">
        <v>0</v>
      </c>
      <c r="K27" s="7">
        <v>38</v>
      </c>
      <c r="L27" s="7">
        <v>91</v>
      </c>
      <c r="M27" s="11">
        <f t="shared" si="1"/>
        <v>226</v>
      </c>
      <c r="N27" s="5"/>
    </row>
    <row r="28" spans="1:14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30" spans="1:14" x14ac:dyDescent="0.25">
      <c r="H30" s="45"/>
    </row>
    <row r="32" spans="1:14" x14ac:dyDescent="0.25">
      <c r="M32" s="45"/>
    </row>
    <row r="33" spans="7:7" x14ac:dyDescent="0.25">
      <c r="G33" s="45"/>
    </row>
  </sheetData>
  <mergeCells count="3">
    <mergeCell ref="B3:G3"/>
    <mergeCell ref="H3:M3"/>
    <mergeCell ref="A3: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9"/>
  <sheetViews>
    <sheetView zoomScaleNormal="100" workbookViewId="0"/>
  </sheetViews>
  <sheetFormatPr defaultColWidth="9.140625" defaultRowHeight="15" x14ac:dyDescent="0.25"/>
  <cols>
    <col min="1" max="1" width="20.7109375" style="4" customWidth="1"/>
    <col min="2" max="9" width="25.7109375" style="4" customWidth="1"/>
    <col min="10" max="16384" width="9.140625" style="4"/>
  </cols>
  <sheetData>
    <row r="1" spans="1:10" x14ac:dyDescent="0.25">
      <c r="A1" s="6" t="s">
        <v>102</v>
      </c>
      <c r="B1" s="6" t="s">
        <v>306</v>
      </c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5"/>
      <c r="B3" s="88" t="s">
        <v>103</v>
      </c>
      <c r="C3" s="88"/>
      <c r="D3" s="88"/>
      <c r="E3" s="88"/>
      <c r="F3" s="88"/>
      <c r="G3" s="88"/>
      <c r="H3" s="88"/>
      <c r="I3" s="88"/>
      <c r="J3" s="5"/>
    </row>
    <row r="4" spans="1:10" ht="38.25" x14ac:dyDescent="0.25">
      <c r="A4" s="44" t="s">
        <v>21</v>
      </c>
      <c r="B4" s="55" t="s">
        <v>170</v>
      </c>
      <c r="C4" s="56" t="s">
        <v>171</v>
      </c>
      <c r="D4" s="55" t="s">
        <v>173</v>
      </c>
      <c r="E4" s="55" t="s">
        <v>174</v>
      </c>
      <c r="F4" s="55" t="s">
        <v>175</v>
      </c>
      <c r="G4" s="55" t="s">
        <v>185</v>
      </c>
      <c r="H4" s="55" t="s">
        <v>176</v>
      </c>
      <c r="I4" s="55" t="s">
        <v>177</v>
      </c>
      <c r="J4" s="5"/>
    </row>
    <row r="5" spans="1:10" ht="38.25" x14ac:dyDescent="0.25">
      <c r="A5" s="47" t="s">
        <v>33</v>
      </c>
      <c r="B5" s="46" t="s">
        <v>172</v>
      </c>
      <c r="C5" s="46" t="s">
        <v>180</v>
      </c>
      <c r="D5" s="46" t="s">
        <v>181</v>
      </c>
      <c r="E5" s="46" t="s">
        <v>182</v>
      </c>
      <c r="F5" s="46" t="s">
        <v>183</v>
      </c>
      <c r="G5" s="46" t="s">
        <v>184</v>
      </c>
      <c r="H5" s="46" t="s">
        <v>178</v>
      </c>
      <c r="I5" s="46" t="s">
        <v>179</v>
      </c>
      <c r="J5" s="5"/>
    </row>
    <row r="6" spans="1:10" x14ac:dyDescent="0.25">
      <c r="A6" s="48" t="s">
        <v>86</v>
      </c>
      <c r="B6" s="79">
        <f>SUM(B7:B27)</f>
        <v>2673</v>
      </c>
      <c r="C6" s="79">
        <f>SUM(C7:C28)</f>
        <v>268</v>
      </c>
      <c r="D6" s="79">
        <f t="shared" ref="D6:I6" si="0">SUM(D7:D27)</f>
        <v>2756</v>
      </c>
      <c r="E6" s="79">
        <f t="shared" si="0"/>
        <v>3306</v>
      </c>
      <c r="F6" s="79">
        <f t="shared" si="0"/>
        <v>2662</v>
      </c>
      <c r="G6" s="79">
        <f t="shared" si="0"/>
        <v>7060</v>
      </c>
      <c r="H6" s="79">
        <f t="shared" si="0"/>
        <v>1022</v>
      </c>
      <c r="I6" s="79">
        <f t="shared" si="0"/>
        <v>3011</v>
      </c>
      <c r="J6" s="5"/>
    </row>
    <row r="7" spans="1:10" x14ac:dyDescent="0.25">
      <c r="A7" s="49" t="s">
        <v>53</v>
      </c>
      <c r="B7" s="80">
        <v>896</v>
      </c>
      <c r="C7" s="80">
        <v>58</v>
      </c>
      <c r="D7" s="80">
        <v>810</v>
      </c>
      <c r="E7" s="80">
        <v>588</v>
      </c>
      <c r="F7" s="80">
        <v>516</v>
      </c>
      <c r="G7" s="80">
        <v>934</v>
      </c>
      <c r="H7" s="80">
        <v>247</v>
      </c>
      <c r="I7" s="80">
        <v>735</v>
      </c>
      <c r="J7" s="5"/>
    </row>
    <row r="8" spans="1:10" x14ac:dyDescent="0.25">
      <c r="A8" s="49" t="s">
        <v>1</v>
      </c>
      <c r="B8" s="80">
        <v>164</v>
      </c>
      <c r="C8" s="80">
        <v>28</v>
      </c>
      <c r="D8" s="80">
        <v>163</v>
      </c>
      <c r="E8" s="80">
        <v>59</v>
      </c>
      <c r="F8" s="80">
        <v>65</v>
      </c>
      <c r="G8" s="80">
        <v>184</v>
      </c>
      <c r="H8" s="80">
        <v>138</v>
      </c>
      <c r="I8" s="80">
        <v>39</v>
      </c>
      <c r="J8" s="5"/>
    </row>
    <row r="9" spans="1:10" x14ac:dyDescent="0.25">
      <c r="A9" s="49" t="s">
        <v>2</v>
      </c>
      <c r="B9" s="80">
        <v>1</v>
      </c>
      <c r="C9" s="80">
        <v>1</v>
      </c>
      <c r="D9" s="80">
        <v>13</v>
      </c>
      <c r="E9" s="80">
        <v>1</v>
      </c>
      <c r="F9" s="80">
        <v>3</v>
      </c>
      <c r="G9" s="80">
        <v>8</v>
      </c>
      <c r="H9" s="80">
        <v>3</v>
      </c>
      <c r="I9" s="80">
        <v>74</v>
      </c>
      <c r="J9" s="5"/>
    </row>
    <row r="10" spans="1:10" x14ac:dyDescent="0.25">
      <c r="A10" s="49" t="s">
        <v>3</v>
      </c>
      <c r="B10" s="80">
        <v>21</v>
      </c>
      <c r="C10" s="80">
        <v>5</v>
      </c>
      <c r="D10" s="80">
        <v>117</v>
      </c>
      <c r="E10" s="80">
        <v>131</v>
      </c>
      <c r="F10" s="80">
        <v>4</v>
      </c>
      <c r="G10" s="80">
        <v>27</v>
      </c>
      <c r="H10" s="80">
        <v>8</v>
      </c>
      <c r="I10" s="80">
        <v>134</v>
      </c>
      <c r="J10" s="5"/>
    </row>
    <row r="11" spans="1:10" x14ac:dyDescent="0.25">
      <c r="A11" s="49" t="s">
        <v>4</v>
      </c>
      <c r="B11" s="80">
        <v>100</v>
      </c>
      <c r="C11" s="80">
        <v>6</v>
      </c>
      <c r="D11" s="80">
        <v>42</v>
      </c>
      <c r="E11" s="80">
        <v>315</v>
      </c>
      <c r="F11" s="80">
        <v>47</v>
      </c>
      <c r="G11" s="80">
        <v>240</v>
      </c>
      <c r="H11" s="80">
        <v>64</v>
      </c>
      <c r="I11" s="80">
        <v>171</v>
      </c>
      <c r="J11" s="5"/>
    </row>
    <row r="12" spans="1:10" x14ac:dyDescent="0.25">
      <c r="A12" s="49" t="s">
        <v>5</v>
      </c>
      <c r="B12" s="80">
        <v>21</v>
      </c>
      <c r="C12" s="80">
        <v>7</v>
      </c>
      <c r="D12" s="80">
        <v>93</v>
      </c>
      <c r="E12" s="80">
        <v>6</v>
      </c>
      <c r="F12" s="80">
        <v>30</v>
      </c>
      <c r="G12" s="80">
        <v>167</v>
      </c>
      <c r="H12" s="80">
        <v>4</v>
      </c>
      <c r="I12" s="80">
        <v>33</v>
      </c>
      <c r="J12" s="5"/>
    </row>
    <row r="13" spans="1:10" x14ac:dyDescent="0.25">
      <c r="A13" s="49" t="s">
        <v>6</v>
      </c>
      <c r="B13" s="80">
        <v>195</v>
      </c>
      <c r="C13" s="80">
        <v>9</v>
      </c>
      <c r="D13" s="80">
        <v>97</v>
      </c>
      <c r="E13" s="80">
        <v>62</v>
      </c>
      <c r="F13" s="80">
        <v>341</v>
      </c>
      <c r="G13" s="80">
        <v>248</v>
      </c>
      <c r="H13" s="80">
        <v>119</v>
      </c>
      <c r="I13" s="80">
        <v>117</v>
      </c>
      <c r="J13" s="5"/>
    </row>
    <row r="14" spans="1:10" x14ac:dyDescent="0.25">
      <c r="A14" s="49" t="s">
        <v>7</v>
      </c>
      <c r="B14" s="80">
        <v>185</v>
      </c>
      <c r="C14" s="80">
        <v>10</v>
      </c>
      <c r="D14" s="80">
        <v>31</v>
      </c>
      <c r="E14" s="80">
        <v>0</v>
      </c>
      <c r="F14" s="80">
        <v>15</v>
      </c>
      <c r="G14" s="80">
        <v>100</v>
      </c>
      <c r="H14" s="80">
        <v>14</v>
      </c>
      <c r="I14" s="80">
        <v>24</v>
      </c>
      <c r="J14" s="5"/>
    </row>
    <row r="15" spans="1:10" x14ac:dyDescent="0.25">
      <c r="A15" s="49" t="s">
        <v>8</v>
      </c>
      <c r="B15" s="80">
        <v>414</v>
      </c>
      <c r="C15" s="80">
        <v>71</v>
      </c>
      <c r="D15" s="80">
        <v>414</v>
      </c>
      <c r="E15" s="80">
        <v>395</v>
      </c>
      <c r="F15" s="80">
        <v>186</v>
      </c>
      <c r="G15" s="80">
        <v>1121</v>
      </c>
      <c r="H15" s="80">
        <v>63</v>
      </c>
      <c r="I15" s="80">
        <v>251</v>
      </c>
      <c r="J15" s="5"/>
    </row>
    <row r="16" spans="1:10" x14ac:dyDescent="0.25">
      <c r="A16" s="49" t="s">
        <v>9</v>
      </c>
      <c r="B16" s="80">
        <v>12</v>
      </c>
      <c r="C16" s="80">
        <v>0</v>
      </c>
      <c r="D16" s="80">
        <v>6</v>
      </c>
      <c r="E16" s="80">
        <v>7</v>
      </c>
      <c r="F16" s="80">
        <v>7</v>
      </c>
      <c r="G16" s="80">
        <v>14</v>
      </c>
      <c r="H16" s="80">
        <v>0</v>
      </c>
      <c r="I16" s="80">
        <v>7</v>
      </c>
      <c r="J16" s="5"/>
    </row>
    <row r="17" spans="1:10" x14ac:dyDescent="0.25">
      <c r="A17" s="49" t="s">
        <v>10</v>
      </c>
      <c r="B17" s="80">
        <v>6</v>
      </c>
      <c r="C17" s="80">
        <v>0</v>
      </c>
      <c r="D17" s="80">
        <v>21</v>
      </c>
      <c r="E17" s="80">
        <v>0</v>
      </c>
      <c r="F17" s="80">
        <v>0</v>
      </c>
      <c r="G17" s="80">
        <v>22</v>
      </c>
      <c r="H17" s="80">
        <v>0</v>
      </c>
      <c r="I17" s="80">
        <v>0</v>
      </c>
      <c r="J17" s="5"/>
    </row>
    <row r="18" spans="1:10" x14ac:dyDescent="0.25">
      <c r="A18" s="49" t="s">
        <v>11</v>
      </c>
      <c r="B18" s="80">
        <v>24</v>
      </c>
      <c r="C18" s="80">
        <v>1</v>
      </c>
      <c r="D18" s="80">
        <v>26</v>
      </c>
      <c r="E18" s="80">
        <v>320</v>
      </c>
      <c r="F18" s="80">
        <v>177</v>
      </c>
      <c r="G18" s="80">
        <v>192</v>
      </c>
      <c r="H18" s="80">
        <v>28</v>
      </c>
      <c r="I18" s="80">
        <v>4</v>
      </c>
      <c r="J18" s="5"/>
    </row>
    <row r="19" spans="1:10" x14ac:dyDescent="0.25">
      <c r="A19" s="49" t="s">
        <v>12</v>
      </c>
      <c r="B19" s="80">
        <v>65</v>
      </c>
      <c r="C19" s="80">
        <v>5</v>
      </c>
      <c r="D19" s="80">
        <v>143</v>
      </c>
      <c r="E19" s="80">
        <v>661</v>
      </c>
      <c r="F19" s="80">
        <v>310</v>
      </c>
      <c r="G19" s="80">
        <v>760</v>
      </c>
      <c r="H19" s="80">
        <v>42</v>
      </c>
      <c r="I19" s="80">
        <v>309</v>
      </c>
      <c r="J19" s="5"/>
    </row>
    <row r="20" spans="1:10" x14ac:dyDescent="0.25">
      <c r="A20" s="49" t="s">
        <v>13</v>
      </c>
      <c r="B20" s="80">
        <v>79</v>
      </c>
      <c r="C20" s="80">
        <v>11</v>
      </c>
      <c r="D20" s="80">
        <v>90</v>
      </c>
      <c r="E20" s="80">
        <v>12</v>
      </c>
      <c r="F20" s="80">
        <v>173</v>
      </c>
      <c r="G20" s="80">
        <v>418</v>
      </c>
      <c r="H20" s="80">
        <v>24</v>
      </c>
      <c r="I20" s="80">
        <v>133</v>
      </c>
      <c r="J20" s="5"/>
    </row>
    <row r="21" spans="1:10" x14ac:dyDescent="0.25">
      <c r="A21" s="49" t="s">
        <v>14</v>
      </c>
      <c r="B21" s="80">
        <v>75</v>
      </c>
      <c r="C21" s="80">
        <v>8</v>
      </c>
      <c r="D21" s="80">
        <v>236</v>
      </c>
      <c r="E21" s="80">
        <v>36</v>
      </c>
      <c r="F21" s="80">
        <v>158</v>
      </c>
      <c r="G21" s="80">
        <v>768</v>
      </c>
      <c r="H21" s="80">
        <v>6</v>
      </c>
      <c r="I21" s="80">
        <v>316</v>
      </c>
      <c r="J21" s="5"/>
    </row>
    <row r="22" spans="1:10" x14ac:dyDescent="0.25">
      <c r="A22" s="49" t="s">
        <v>15</v>
      </c>
      <c r="B22" s="80">
        <v>48</v>
      </c>
      <c r="C22" s="80">
        <v>2</v>
      </c>
      <c r="D22" s="80">
        <v>45</v>
      </c>
      <c r="E22" s="80">
        <v>182</v>
      </c>
      <c r="F22" s="80">
        <v>302</v>
      </c>
      <c r="G22" s="80">
        <v>348</v>
      </c>
      <c r="H22" s="80">
        <v>41</v>
      </c>
      <c r="I22" s="80">
        <v>47</v>
      </c>
      <c r="J22" s="5"/>
    </row>
    <row r="23" spans="1:10" x14ac:dyDescent="0.25">
      <c r="A23" s="49" t="s">
        <v>16</v>
      </c>
      <c r="B23" s="80">
        <v>42</v>
      </c>
      <c r="C23" s="80">
        <v>20</v>
      </c>
      <c r="D23" s="80">
        <v>41</v>
      </c>
      <c r="E23" s="80">
        <v>276</v>
      </c>
      <c r="F23" s="80">
        <v>111</v>
      </c>
      <c r="G23" s="80">
        <v>127</v>
      </c>
      <c r="H23" s="80">
        <v>114</v>
      </c>
      <c r="I23" s="80">
        <v>140</v>
      </c>
      <c r="J23" s="5"/>
    </row>
    <row r="24" spans="1:10" x14ac:dyDescent="0.25">
      <c r="A24" s="49" t="s">
        <v>17</v>
      </c>
      <c r="B24" s="80">
        <v>234</v>
      </c>
      <c r="C24" s="80">
        <v>8</v>
      </c>
      <c r="D24" s="80">
        <v>125</v>
      </c>
      <c r="E24" s="80">
        <v>235</v>
      </c>
      <c r="F24" s="80">
        <v>115</v>
      </c>
      <c r="G24" s="80">
        <v>1128</v>
      </c>
      <c r="H24" s="80">
        <v>98</v>
      </c>
      <c r="I24" s="80">
        <v>218</v>
      </c>
      <c r="J24" s="5"/>
    </row>
    <row r="25" spans="1:10" x14ac:dyDescent="0.25">
      <c r="A25" s="49" t="s">
        <v>18</v>
      </c>
      <c r="B25" s="80">
        <v>49</v>
      </c>
      <c r="C25" s="80">
        <v>5</v>
      </c>
      <c r="D25" s="80">
        <v>178</v>
      </c>
      <c r="E25" s="80">
        <v>15</v>
      </c>
      <c r="F25" s="80">
        <v>59</v>
      </c>
      <c r="G25" s="80">
        <v>148</v>
      </c>
      <c r="H25" s="80">
        <v>5</v>
      </c>
      <c r="I25" s="80">
        <v>247</v>
      </c>
      <c r="J25" s="5"/>
    </row>
    <row r="26" spans="1:10" x14ac:dyDescent="0.25">
      <c r="A26" s="49" t="s">
        <v>19</v>
      </c>
      <c r="B26" s="80">
        <v>32</v>
      </c>
      <c r="C26" s="80">
        <v>8</v>
      </c>
      <c r="D26" s="80">
        <v>29</v>
      </c>
      <c r="E26" s="80">
        <v>4</v>
      </c>
      <c r="F26" s="80">
        <v>8</v>
      </c>
      <c r="G26" s="80">
        <v>50</v>
      </c>
      <c r="H26" s="80">
        <v>4</v>
      </c>
      <c r="I26" s="80">
        <v>11</v>
      </c>
      <c r="J26" s="5"/>
    </row>
    <row r="27" spans="1:10" x14ac:dyDescent="0.25">
      <c r="A27" s="49" t="s">
        <v>20</v>
      </c>
      <c r="B27" s="80">
        <v>10</v>
      </c>
      <c r="C27" s="80">
        <v>5</v>
      </c>
      <c r="D27" s="80">
        <v>36</v>
      </c>
      <c r="E27" s="80">
        <v>1</v>
      </c>
      <c r="F27" s="80">
        <v>35</v>
      </c>
      <c r="G27" s="80">
        <v>56</v>
      </c>
      <c r="H27" s="80">
        <v>0</v>
      </c>
      <c r="I27" s="80">
        <v>1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6" t="s">
        <v>104</v>
      </c>
      <c r="B29" s="6" t="s">
        <v>307</v>
      </c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1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88" t="s">
        <v>105</v>
      </c>
      <c r="C31" s="88"/>
      <c r="D31" s="88"/>
      <c r="E31" s="88"/>
      <c r="F31" s="88"/>
      <c r="G31" s="88"/>
      <c r="H31" s="88"/>
      <c r="I31" s="88"/>
      <c r="J31" s="5"/>
    </row>
    <row r="32" spans="1:10" ht="38.25" x14ac:dyDescent="0.25">
      <c r="A32" s="44" t="s">
        <v>21</v>
      </c>
      <c r="B32" s="55" t="s">
        <v>170</v>
      </c>
      <c r="C32" s="55" t="s">
        <v>171</v>
      </c>
      <c r="D32" s="55" t="s">
        <v>173</v>
      </c>
      <c r="E32" s="55" t="s">
        <v>174</v>
      </c>
      <c r="F32" s="55" t="s">
        <v>175</v>
      </c>
      <c r="G32" s="55" t="s">
        <v>185</v>
      </c>
      <c r="H32" s="55" t="s">
        <v>176</v>
      </c>
      <c r="I32" s="55" t="s">
        <v>177</v>
      </c>
      <c r="J32" s="5"/>
    </row>
    <row r="33" spans="1:10" ht="38.25" x14ac:dyDescent="0.25">
      <c r="A33" s="47" t="s">
        <v>33</v>
      </c>
      <c r="B33" s="46" t="s">
        <v>172</v>
      </c>
      <c r="C33" s="46" t="s">
        <v>180</v>
      </c>
      <c r="D33" s="46" t="s">
        <v>181</v>
      </c>
      <c r="E33" s="46" t="s">
        <v>182</v>
      </c>
      <c r="F33" s="46" t="s">
        <v>183</v>
      </c>
      <c r="G33" s="46" t="s">
        <v>184</v>
      </c>
      <c r="H33" s="46" t="s">
        <v>178</v>
      </c>
      <c r="I33" s="46" t="s">
        <v>179</v>
      </c>
      <c r="J33" s="5"/>
    </row>
    <row r="34" spans="1:10" x14ac:dyDescent="0.25">
      <c r="A34" s="48" t="s">
        <v>86</v>
      </c>
      <c r="B34" s="79">
        <f>SUM(B35:B55)</f>
        <v>466</v>
      </c>
      <c r="C34" s="79">
        <f>SUM(C35:C55)</f>
        <v>156</v>
      </c>
      <c r="D34" s="79">
        <f t="shared" ref="D34:I34" si="1">SUM(D35:D55)</f>
        <v>1462</v>
      </c>
      <c r="E34" s="79">
        <f t="shared" si="1"/>
        <v>655</v>
      </c>
      <c r="F34" s="79">
        <f t="shared" si="1"/>
        <v>955</v>
      </c>
      <c r="G34" s="79">
        <f t="shared" si="1"/>
        <v>2251</v>
      </c>
      <c r="H34" s="79">
        <f t="shared" si="1"/>
        <v>95</v>
      </c>
      <c r="I34" s="79">
        <f t="shared" si="1"/>
        <v>97</v>
      </c>
      <c r="J34" s="5"/>
    </row>
    <row r="35" spans="1:10" x14ac:dyDescent="0.25">
      <c r="A35" s="49" t="s">
        <v>90</v>
      </c>
      <c r="B35" s="80">
        <v>120</v>
      </c>
      <c r="C35" s="80">
        <v>6</v>
      </c>
      <c r="D35" s="80">
        <v>358</v>
      </c>
      <c r="E35" s="80">
        <v>39</v>
      </c>
      <c r="F35" s="80">
        <v>122</v>
      </c>
      <c r="G35" s="80">
        <v>170</v>
      </c>
      <c r="H35" s="80">
        <v>6</v>
      </c>
      <c r="I35" s="80">
        <v>19</v>
      </c>
      <c r="J35" s="5"/>
    </row>
    <row r="36" spans="1:10" x14ac:dyDescent="0.25">
      <c r="A36" s="49" t="s">
        <v>1</v>
      </c>
      <c r="B36" s="80">
        <v>6</v>
      </c>
      <c r="C36" s="80">
        <v>9</v>
      </c>
      <c r="D36" s="80">
        <v>69</v>
      </c>
      <c r="E36" s="80">
        <v>3</v>
      </c>
      <c r="F36" s="80">
        <v>17</v>
      </c>
      <c r="G36" s="80">
        <v>10</v>
      </c>
      <c r="H36" s="80">
        <v>10</v>
      </c>
      <c r="I36" s="80">
        <v>1</v>
      </c>
      <c r="J36" s="5"/>
    </row>
    <row r="37" spans="1:10" x14ac:dyDescent="0.25">
      <c r="A37" s="49" t="s">
        <v>2</v>
      </c>
      <c r="B37" s="80">
        <v>0</v>
      </c>
      <c r="C37" s="80">
        <v>0</v>
      </c>
      <c r="D37" s="80">
        <v>1</v>
      </c>
      <c r="E37" s="80">
        <v>0</v>
      </c>
      <c r="F37" s="80">
        <v>0</v>
      </c>
      <c r="G37" s="80">
        <v>10</v>
      </c>
      <c r="H37" s="80">
        <v>0</v>
      </c>
      <c r="I37" s="80">
        <v>0</v>
      </c>
      <c r="J37" s="5"/>
    </row>
    <row r="38" spans="1:10" x14ac:dyDescent="0.25">
      <c r="A38" s="49" t="s">
        <v>3</v>
      </c>
      <c r="B38" s="80">
        <v>3</v>
      </c>
      <c r="C38" s="80">
        <v>0</v>
      </c>
      <c r="D38" s="80">
        <v>29</v>
      </c>
      <c r="E38" s="80">
        <v>62</v>
      </c>
      <c r="F38" s="80">
        <v>0</v>
      </c>
      <c r="G38" s="80">
        <v>15</v>
      </c>
      <c r="H38" s="80">
        <v>1</v>
      </c>
      <c r="I38" s="80">
        <v>38</v>
      </c>
      <c r="J38" s="5"/>
    </row>
    <row r="39" spans="1:10" x14ac:dyDescent="0.25">
      <c r="A39" s="49" t="s">
        <v>4</v>
      </c>
      <c r="B39" s="80">
        <v>16</v>
      </c>
      <c r="C39" s="80">
        <v>1</v>
      </c>
      <c r="D39" s="80">
        <v>37</v>
      </c>
      <c r="E39" s="80">
        <v>20</v>
      </c>
      <c r="F39" s="80">
        <v>27</v>
      </c>
      <c r="G39" s="80">
        <v>107</v>
      </c>
      <c r="H39" s="80">
        <v>9</v>
      </c>
      <c r="I39" s="80">
        <v>0</v>
      </c>
      <c r="J39" s="5"/>
    </row>
    <row r="40" spans="1:10" x14ac:dyDescent="0.25">
      <c r="A40" s="49" t="s">
        <v>5</v>
      </c>
      <c r="B40" s="80">
        <v>4</v>
      </c>
      <c r="C40" s="80">
        <v>0</v>
      </c>
      <c r="D40" s="80">
        <v>37</v>
      </c>
      <c r="E40" s="80">
        <v>1</v>
      </c>
      <c r="F40" s="80">
        <v>2</v>
      </c>
      <c r="G40" s="80">
        <v>11</v>
      </c>
      <c r="H40" s="80">
        <v>1</v>
      </c>
      <c r="I40" s="80">
        <v>0</v>
      </c>
      <c r="J40" s="5"/>
    </row>
    <row r="41" spans="1:10" x14ac:dyDescent="0.25">
      <c r="A41" s="49" t="s">
        <v>6</v>
      </c>
      <c r="B41" s="80">
        <v>18</v>
      </c>
      <c r="C41" s="80">
        <v>7</v>
      </c>
      <c r="D41" s="80">
        <v>37</v>
      </c>
      <c r="E41" s="80">
        <v>48</v>
      </c>
      <c r="F41" s="80">
        <v>125</v>
      </c>
      <c r="G41" s="80">
        <v>59</v>
      </c>
      <c r="H41" s="80">
        <v>6</v>
      </c>
      <c r="I41" s="80">
        <v>8</v>
      </c>
      <c r="J41" s="5"/>
    </row>
    <row r="42" spans="1:10" x14ac:dyDescent="0.25">
      <c r="A42" s="49" t="s">
        <v>7</v>
      </c>
      <c r="B42" s="80">
        <v>8</v>
      </c>
      <c r="C42" s="80">
        <v>2</v>
      </c>
      <c r="D42" s="80">
        <v>6</v>
      </c>
      <c r="E42" s="80">
        <v>0</v>
      </c>
      <c r="F42" s="80">
        <v>5</v>
      </c>
      <c r="G42" s="80">
        <v>2</v>
      </c>
      <c r="H42" s="80">
        <v>2</v>
      </c>
      <c r="I42" s="80">
        <v>3</v>
      </c>
      <c r="J42" s="5"/>
    </row>
    <row r="43" spans="1:10" x14ac:dyDescent="0.25">
      <c r="A43" s="49" t="s">
        <v>8</v>
      </c>
      <c r="B43" s="80">
        <v>131</v>
      </c>
      <c r="C43" s="80">
        <v>45</v>
      </c>
      <c r="D43" s="80">
        <v>284</v>
      </c>
      <c r="E43" s="80">
        <v>239</v>
      </c>
      <c r="F43" s="80">
        <v>138</v>
      </c>
      <c r="G43" s="80">
        <v>589</v>
      </c>
      <c r="H43" s="80">
        <v>8</v>
      </c>
      <c r="I43" s="80">
        <v>11</v>
      </c>
      <c r="J43" s="5"/>
    </row>
    <row r="44" spans="1:10" x14ac:dyDescent="0.25">
      <c r="A44" s="49" t="s">
        <v>9</v>
      </c>
      <c r="B44" s="80">
        <v>0</v>
      </c>
      <c r="C44" s="80">
        <v>0</v>
      </c>
      <c r="D44" s="80">
        <v>1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5"/>
    </row>
    <row r="45" spans="1:10" x14ac:dyDescent="0.25">
      <c r="A45" s="49" t="s">
        <v>10</v>
      </c>
      <c r="B45" s="80">
        <v>0</v>
      </c>
      <c r="C45" s="80">
        <v>0</v>
      </c>
      <c r="D45" s="80">
        <v>0</v>
      </c>
      <c r="E45" s="80">
        <v>2</v>
      </c>
      <c r="F45" s="80">
        <v>0</v>
      </c>
      <c r="G45" s="80">
        <v>1</v>
      </c>
      <c r="H45" s="80">
        <v>0</v>
      </c>
      <c r="I45" s="80">
        <v>0</v>
      </c>
      <c r="J45" s="5"/>
    </row>
    <row r="46" spans="1:10" x14ac:dyDescent="0.25">
      <c r="A46" s="49" t="s">
        <v>11</v>
      </c>
      <c r="B46" s="80">
        <v>1</v>
      </c>
      <c r="C46" s="80">
        <v>0</v>
      </c>
      <c r="D46" s="80">
        <v>6</v>
      </c>
      <c r="E46" s="80">
        <v>25</v>
      </c>
      <c r="F46" s="80">
        <v>21</v>
      </c>
      <c r="G46" s="80">
        <v>31</v>
      </c>
      <c r="H46" s="80">
        <v>0</v>
      </c>
      <c r="I46" s="80">
        <v>0</v>
      </c>
      <c r="J46" s="5"/>
    </row>
    <row r="47" spans="1:10" x14ac:dyDescent="0.25">
      <c r="A47" s="49" t="s">
        <v>12</v>
      </c>
      <c r="B47" s="80">
        <v>43</v>
      </c>
      <c r="C47" s="80">
        <v>65</v>
      </c>
      <c r="D47" s="80">
        <v>81</v>
      </c>
      <c r="E47" s="80">
        <v>59</v>
      </c>
      <c r="F47" s="80">
        <v>145</v>
      </c>
      <c r="G47" s="80">
        <v>208</v>
      </c>
      <c r="H47" s="80">
        <v>6</v>
      </c>
      <c r="I47" s="80">
        <v>5</v>
      </c>
      <c r="J47" s="5"/>
    </row>
    <row r="48" spans="1:10" x14ac:dyDescent="0.25">
      <c r="A48" s="49" t="s">
        <v>13</v>
      </c>
      <c r="B48" s="80">
        <v>18</v>
      </c>
      <c r="C48" s="80">
        <v>7</v>
      </c>
      <c r="D48" s="80">
        <v>75</v>
      </c>
      <c r="E48" s="80">
        <v>6</v>
      </c>
      <c r="F48" s="80">
        <v>49</v>
      </c>
      <c r="G48" s="80">
        <v>52</v>
      </c>
      <c r="H48" s="80">
        <v>4</v>
      </c>
      <c r="I48" s="80">
        <v>1</v>
      </c>
      <c r="J48" s="5"/>
    </row>
    <row r="49" spans="1:10" x14ac:dyDescent="0.25">
      <c r="A49" s="49" t="s">
        <v>14</v>
      </c>
      <c r="B49" s="80">
        <v>43</v>
      </c>
      <c r="C49" s="80">
        <v>3</v>
      </c>
      <c r="D49" s="80">
        <v>213</v>
      </c>
      <c r="E49" s="80">
        <v>28</v>
      </c>
      <c r="F49" s="80">
        <v>125</v>
      </c>
      <c r="G49" s="80">
        <v>423</v>
      </c>
      <c r="H49" s="80">
        <v>1</v>
      </c>
      <c r="I49" s="80">
        <v>3</v>
      </c>
      <c r="J49" s="5"/>
    </row>
    <row r="50" spans="1:10" x14ac:dyDescent="0.25">
      <c r="A50" s="49" t="s">
        <v>15</v>
      </c>
      <c r="B50" s="80">
        <v>2</v>
      </c>
      <c r="C50" s="80">
        <v>4</v>
      </c>
      <c r="D50" s="80">
        <v>18</v>
      </c>
      <c r="E50" s="80">
        <v>26</v>
      </c>
      <c r="F50" s="80">
        <v>51</v>
      </c>
      <c r="G50" s="80">
        <v>88</v>
      </c>
      <c r="H50" s="80">
        <v>10</v>
      </c>
      <c r="I50" s="80">
        <v>1</v>
      </c>
      <c r="J50" s="5"/>
    </row>
    <row r="51" spans="1:10" x14ac:dyDescent="0.25">
      <c r="A51" s="49" t="s">
        <v>16</v>
      </c>
      <c r="B51" s="80">
        <v>0</v>
      </c>
      <c r="C51" s="80">
        <v>0</v>
      </c>
      <c r="D51" s="80">
        <v>6</v>
      </c>
      <c r="E51" s="80">
        <v>5</v>
      </c>
      <c r="F51" s="80">
        <v>10</v>
      </c>
      <c r="G51" s="80">
        <v>3</v>
      </c>
      <c r="H51" s="80">
        <v>6</v>
      </c>
      <c r="I51" s="80">
        <v>0</v>
      </c>
      <c r="J51" s="5"/>
    </row>
    <row r="52" spans="1:10" x14ac:dyDescent="0.25">
      <c r="A52" s="49" t="s">
        <v>17</v>
      </c>
      <c r="B52" s="80">
        <v>40</v>
      </c>
      <c r="C52" s="80">
        <v>5</v>
      </c>
      <c r="D52" s="80">
        <v>75</v>
      </c>
      <c r="E52" s="80">
        <v>77</v>
      </c>
      <c r="F52" s="80">
        <v>29</v>
      </c>
      <c r="G52" s="80">
        <v>413</v>
      </c>
      <c r="H52" s="80">
        <v>21</v>
      </c>
      <c r="I52" s="80">
        <v>6</v>
      </c>
      <c r="J52" s="5"/>
    </row>
    <row r="53" spans="1:10" x14ac:dyDescent="0.25">
      <c r="A53" s="49" t="s">
        <v>18</v>
      </c>
      <c r="B53" s="80">
        <v>8</v>
      </c>
      <c r="C53" s="80">
        <v>1</v>
      </c>
      <c r="D53" s="80">
        <v>90</v>
      </c>
      <c r="E53" s="80">
        <v>12</v>
      </c>
      <c r="F53" s="80">
        <v>69</v>
      </c>
      <c r="G53" s="80">
        <v>49</v>
      </c>
      <c r="H53" s="80">
        <v>4</v>
      </c>
      <c r="I53" s="80">
        <v>0</v>
      </c>
      <c r="J53" s="5"/>
    </row>
    <row r="54" spans="1:10" x14ac:dyDescent="0.25">
      <c r="A54" s="49" t="s">
        <v>19</v>
      </c>
      <c r="B54" s="80">
        <v>3</v>
      </c>
      <c r="C54" s="80">
        <v>1</v>
      </c>
      <c r="D54" s="80">
        <v>8</v>
      </c>
      <c r="E54" s="80">
        <v>2</v>
      </c>
      <c r="F54" s="80">
        <v>2</v>
      </c>
      <c r="G54" s="80">
        <v>3</v>
      </c>
      <c r="H54" s="80">
        <v>0</v>
      </c>
      <c r="I54" s="80">
        <v>1</v>
      </c>
      <c r="J54" s="5"/>
    </row>
    <row r="55" spans="1:10" x14ac:dyDescent="0.25">
      <c r="A55" s="49" t="s">
        <v>20</v>
      </c>
      <c r="B55" s="80">
        <v>2</v>
      </c>
      <c r="C55" s="80">
        <v>0</v>
      </c>
      <c r="D55" s="80">
        <v>31</v>
      </c>
      <c r="E55" s="80">
        <v>1</v>
      </c>
      <c r="F55" s="80">
        <v>18</v>
      </c>
      <c r="G55" s="80">
        <v>7</v>
      </c>
      <c r="H55" s="80">
        <v>0</v>
      </c>
      <c r="I55" s="80">
        <v>0</v>
      </c>
      <c r="J55" s="5"/>
    </row>
    <row r="56" spans="1:10" x14ac:dyDescent="0.25">
      <c r="A56" s="5"/>
      <c r="B56" s="5"/>
      <c r="C56" s="12"/>
      <c r="D56" s="5"/>
      <c r="E56" s="5"/>
      <c r="F56" s="5"/>
      <c r="G56" s="5"/>
      <c r="H56" s="5"/>
      <c r="I56" s="5"/>
      <c r="J56" s="5"/>
    </row>
    <row r="57" spans="1:1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</sheetData>
  <mergeCells count="2">
    <mergeCell ref="B3:I3"/>
    <mergeCell ref="B31:I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zoomScaleNormal="100" workbookViewId="0"/>
  </sheetViews>
  <sheetFormatPr defaultColWidth="9.140625" defaultRowHeight="15" x14ac:dyDescent="0.25"/>
  <cols>
    <col min="1" max="1" width="9.140625" style="4"/>
    <col min="2" max="2" width="19.140625" style="4" customWidth="1"/>
    <col min="3" max="14" width="20.7109375" style="4" customWidth="1"/>
    <col min="15" max="16384" width="9.140625" style="4"/>
  </cols>
  <sheetData>
    <row r="1" spans="1:16" x14ac:dyDescent="0.25">
      <c r="A1" s="5"/>
      <c r="B1" s="6" t="s">
        <v>106</v>
      </c>
      <c r="C1" s="6" t="s">
        <v>308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"/>
      <c r="B3" s="5"/>
      <c r="C3" s="89" t="s">
        <v>107</v>
      </c>
      <c r="D3" s="89"/>
      <c r="E3" s="89"/>
      <c r="F3" s="89"/>
      <c r="G3" s="89"/>
      <c r="H3" s="89"/>
      <c r="I3" s="89" t="s">
        <v>108</v>
      </c>
      <c r="J3" s="89"/>
      <c r="K3" s="89"/>
      <c r="L3" s="89"/>
      <c r="M3" s="89"/>
      <c r="N3" s="24"/>
      <c r="O3" s="5"/>
      <c r="P3" s="5"/>
    </row>
    <row r="4" spans="1:16" ht="25.5" x14ac:dyDescent="0.25">
      <c r="A4" s="5"/>
      <c r="B4" s="93" t="s">
        <v>204</v>
      </c>
      <c r="C4" s="25" t="s">
        <v>198</v>
      </c>
      <c r="D4" s="25" t="s">
        <v>199</v>
      </c>
      <c r="E4" s="25" t="s">
        <v>200</v>
      </c>
      <c r="F4" s="25" t="s">
        <v>201</v>
      </c>
      <c r="G4" s="25" t="s">
        <v>203</v>
      </c>
      <c r="H4" s="25" t="s">
        <v>195</v>
      </c>
      <c r="I4" s="25" t="s">
        <v>202</v>
      </c>
      <c r="J4" s="25" t="s">
        <v>196</v>
      </c>
      <c r="K4" s="25" t="s">
        <v>201</v>
      </c>
      <c r="L4" s="25" t="s">
        <v>203</v>
      </c>
      <c r="M4" s="25" t="s">
        <v>195</v>
      </c>
      <c r="N4" s="25" t="s">
        <v>197</v>
      </c>
      <c r="O4" s="5"/>
      <c r="P4" s="5"/>
    </row>
    <row r="5" spans="1:16" x14ac:dyDescent="0.25">
      <c r="A5" s="5"/>
      <c r="B5" s="94"/>
      <c r="C5" s="23" t="s">
        <v>186</v>
      </c>
      <c r="D5" s="23" t="s">
        <v>187</v>
      </c>
      <c r="E5" s="23" t="s">
        <v>188</v>
      </c>
      <c r="F5" s="23" t="s">
        <v>189</v>
      </c>
      <c r="G5" s="23" t="s">
        <v>190</v>
      </c>
      <c r="H5" s="23" t="s">
        <v>191</v>
      </c>
      <c r="I5" s="23" t="s">
        <v>182</v>
      </c>
      <c r="J5" s="23" t="s">
        <v>192</v>
      </c>
      <c r="K5" s="23" t="s">
        <v>189</v>
      </c>
      <c r="L5" s="23" t="s">
        <v>193</v>
      </c>
      <c r="M5" s="23" t="s">
        <v>191</v>
      </c>
      <c r="N5" s="23" t="s">
        <v>194</v>
      </c>
      <c r="O5" s="5"/>
      <c r="P5" s="5"/>
    </row>
    <row r="6" spans="1:16" x14ac:dyDescent="0.25">
      <c r="A6" s="5"/>
      <c r="B6" s="6" t="s">
        <v>86</v>
      </c>
      <c r="C6" s="11">
        <f t="shared" ref="C6:M6" si="0">SUM(C7:C27)</f>
        <v>23545</v>
      </c>
      <c r="D6" s="11">
        <f t="shared" si="0"/>
        <v>24642</v>
      </c>
      <c r="E6" s="11">
        <f t="shared" si="0"/>
        <v>46050</v>
      </c>
      <c r="F6" s="11">
        <f t="shared" si="0"/>
        <v>43434</v>
      </c>
      <c r="G6" s="11">
        <f t="shared" si="0"/>
        <v>6168</v>
      </c>
      <c r="H6" s="11">
        <f t="shared" si="0"/>
        <v>143839</v>
      </c>
      <c r="I6" s="11">
        <f t="shared" si="0"/>
        <v>5313</v>
      </c>
      <c r="J6" s="11">
        <f t="shared" si="0"/>
        <v>11252</v>
      </c>
      <c r="K6" s="11">
        <f t="shared" si="0"/>
        <v>7833</v>
      </c>
      <c r="L6" s="11">
        <f t="shared" si="0"/>
        <v>609</v>
      </c>
      <c r="M6" s="11">
        <f t="shared" si="0"/>
        <v>25007</v>
      </c>
      <c r="N6" s="11">
        <f>H6+M6</f>
        <v>168846</v>
      </c>
      <c r="O6" s="5"/>
      <c r="P6" s="5"/>
    </row>
    <row r="7" spans="1:16" x14ac:dyDescent="0.25">
      <c r="A7" s="5"/>
      <c r="B7" s="5" t="s">
        <v>109</v>
      </c>
      <c r="C7" s="7">
        <v>6681</v>
      </c>
      <c r="D7" s="7">
        <v>5117</v>
      </c>
      <c r="E7" s="7">
        <v>11367</v>
      </c>
      <c r="F7" s="7">
        <v>2886</v>
      </c>
      <c r="G7" s="7">
        <v>2751</v>
      </c>
      <c r="H7" s="11">
        <f>SUM(C7:G7)</f>
        <v>28802</v>
      </c>
      <c r="I7" s="7">
        <v>1587</v>
      </c>
      <c r="J7" s="7">
        <v>2044</v>
      </c>
      <c r="K7" s="7">
        <v>748</v>
      </c>
      <c r="L7" s="7">
        <v>226</v>
      </c>
      <c r="M7" s="11">
        <f>SUM(I7:L7)</f>
        <v>4605</v>
      </c>
      <c r="N7" s="11">
        <f>H7+M7</f>
        <v>33407</v>
      </c>
      <c r="O7" s="5"/>
      <c r="P7" s="5"/>
    </row>
    <row r="8" spans="1:16" x14ac:dyDescent="0.25">
      <c r="A8" s="5"/>
      <c r="B8" s="5" t="s">
        <v>1</v>
      </c>
      <c r="C8" s="7">
        <v>1158</v>
      </c>
      <c r="D8" s="7">
        <v>1423</v>
      </c>
      <c r="E8" s="7">
        <v>870</v>
      </c>
      <c r="F8" s="7">
        <v>1987</v>
      </c>
      <c r="G8" s="7">
        <v>308</v>
      </c>
      <c r="H8" s="11">
        <f t="shared" ref="H8:H27" si="1">SUM(C8:G8)</f>
        <v>5746</v>
      </c>
      <c r="I8" s="7">
        <v>0</v>
      </c>
      <c r="J8" s="7">
        <v>0</v>
      </c>
      <c r="K8" s="7">
        <v>256</v>
      </c>
      <c r="L8" s="7">
        <v>0</v>
      </c>
      <c r="M8" s="11">
        <f t="shared" ref="M8:M27" si="2">SUM(I8:L8)</f>
        <v>256</v>
      </c>
      <c r="N8" s="11">
        <f t="shared" ref="N8:N27" si="3">H8+M8</f>
        <v>6002</v>
      </c>
      <c r="O8" s="5"/>
      <c r="P8" s="5"/>
    </row>
    <row r="9" spans="1:16" x14ac:dyDescent="0.25">
      <c r="A9" s="5"/>
      <c r="B9" s="5" t="s">
        <v>2</v>
      </c>
      <c r="C9" s="7">
        <v>852</v>
      </c>
      <c r="D9" s="7">
        <v>832</v>
      </c>
      <c r="E9" s="7">
        <v>1750</v>
      </c>
      <c r="F9" s="7">
        <v>5410</v>
      </c>
      <c r="G9" s="7">
        <v>0</v>
      </c>
      <c r="H9" s="11">
        <f t="shared" si="1"/>
        <v>8844</v>
      </c>
      <c r="I9" s="7">
        <v>664</v>
      </c>
      <c r="J9" s="7">
        <v>1065</v>
      </c>
      <c r="K9" s="7">
        <v>60</v>
      </c>
      <c r="L9" s="7">
        <v>0</v>
      </c>
      <c r="M9" s="11">
        <f t="shared" si="2"/>
        <v>1789</v>
      </c>
      <c r="N9" s="11">
        <f t="shared" si="3"/>
        <v>10633</v>
      </c>
      <c r="O9" s="5"/>
      <c r="P9" s="5"/>
    </row>
    <row r="10" spans="1:16" x14ac:dyDescent="0.25">
      <c r="A10" s="5"/>
      <c r="B10" s="5" t="s">
        <v>3</v>
      </c>
      <c r="C10" s="7">
        <v>667</v>
      </c>
      <c r="D10" s="7">
        <v>823</v>
      </c>
      <c r="E10" s="7">
        <v>0</v>
      </c>
      <c r="F10" s="7">
        <v>0</v>
      </c>
      <c r="G10" s="7">
        <v>0</v>
      </c>
      <c r="H10" s="11">
        <f t="shared" si="1"/>
        <v>1490</v>
      </c>
      <c r="I10" s="7">
        <v>0</v>
      </c>
      <c r="J10" s="7">
        <v>0</v>
      </c>
      <c r="K10" s="7">
        <v>10</v>
      </c>
      <c r="L10" s="7">
        <v>0</v>
      </c>
      <c r="M10" s="11">
        <f t="shared" si="2"/>
        <v>10</v>
      </c>
      <c r="N10" s="11">
        <f t="shared" si="3"/>
        <v>1500</v>
      </c>
      <c r="O10" s="5"/>
      <c r="P10" s="5"/>
    </row>
    <row r="11" spans="1:16" x14ac:dyDescent="0.25">
      <c r="A11" s="5"/>
      <c r="B11" s="5" t="s">
        <v>4</v>
      </c>
      <c r="C11" s="7">
        <v>63</v>
      </c>
      <c r="D11" s="7">
        <v>867</v>
      </c>
      <c r="E11" s="7">
        <v>2146</v>
      </c>
      <c r="F11" s="7">
        <v>1577</v>
      </c>
      <c r="G11" s="7">
        <v>280</v>
      </c>
      <c r="H11" s="11">
        <f t="shared" si="1"/>
        <v>4933</v>
      </c>
      <c r="I11" s="7">
        <v>80</v>
      </c>
      <c r="J11" s="7">
        <v>102</v>
      </c>
      <c r="K11" s="7">
        <v>0</v>
      </c>
      <c r="L11" s="7">
        <v>0</v>
      </c>
      <c r="M11" s="11">
        <f t="shared" si="2"/>
        <v>182</v>
      </c>
      <c r="N11" s="11">
        <f>H11+M11</f>
        <v>5115</v>
      </c>
      <c r="O11" s="5"/>
      <c r="P11" s="5"/>
    </row>
    <row r="12" spans="1:16" x14ac:dyDescent="0.25">
      <c r="A12" s="5"/>
      <c r="B12" s="5" t="s">
        <v>5</v>
      </c>
      <c r="C12" s="7">
        <v>1408</v>
      </c>
      <c r="D12" s="7">
        <v>1482</v>
      </c>
      <c r="E12" s="7">
        <v>1849</v>
      </c>
      <c r="F12" s="7">
        <v>0</v>
      </c>
      <c r="G12" s="7">
        <v>69</v>
      </c>
      <c r="H12" s="11">
        <f t="shared" si="1"/>
        <v>4808</v>
      </c>
      <c r="I12" s="7">
        <v>152</v>
      </c>
      <c r="J12" s="7">
        <v>180</v>
      </c>
      <c r="K12" s="7">
        <v>37</v>
      </c>
      <c r="L12" s="7">
        <v>0</v>
      </c>
      <c r="M12" s="11">
        <f t="shared" si="2"/>
        <v>369</v>
      </c>
      <c r="N12" s="11">
        <f t="shared" si="3"/>
        <v>5177</v>
      </c>
      <c r="O12" s="5"/>
      <c r="P12" s="5"/>
    </row>
    <row r="13" spans="1:16" x14ac:dyDescent="0.25">
      <c r="A13" s="5"/>
      <c r="B13" s="5" t="s">
        <v>6</v>
      </c>
      <c r="C13" s="7">
        <v>152</v>
      </c>
      <c r="D13" s="7">
        <v>465</v>
      </c>
      <c r="E13" s="7">
        <v>1223</v>
      </c>
      <c r="F13" s="7">
        <v>2239</v>
      </c>
      <c r="G13" s="7">
        <v>0</v>
      </c>
      <c r="H13" s="11">
        <f t="shared" si="1"/>
        <v>4079</v>
      </c>
      <c r="I13" s="7">
        <v>250</v>
      </c>
      <c r="J13" s="7">
        <v>543</v>
      </c>
      <c r="K13" s="7">
        <v>102</v>
      </c>
      <c r="L13" s="7">
        <v>0</v>
      </c>
      <c r="M13" s="11">
        <f t="shared" si="2"/>
        <v>895</v>
      </c>
      <c r="N13" s="11">
        <f t="shared" si="3"/>
        <v>4974</v>
      </c>
      <c r="O13" s="5"/>
      <c r="P13" s="5"/>
    </row>
    <row r="14" spans="1:16" x14ac:dyDescent="0.25">
      <c r="A14" s="5"/>
      <c r="B14" s="5" t="s">
        <v>7</v>
      </c>
      <c r="C14" s="7">
        <v>41</v>
      </c>
      <c r="D14" s="7">
        <v>6</v>
      </c>
      <c r="E14" s="7">
        <v>804</v>
      </c>
      <c r="F14" s="7">
        <v>9</v>
      </c>
      <c r="G14" s="7">
        <v>47</v>
      </c>
      <c r="H14" s="11">
        <f t="shared" si="1"/>
        <v>907</v>
      </c>
      <c r="I14" s="7">
        <v>0</v>
      </c>
      <c r="J14" s="7">
        <v>0</v>
      </c>
      <c r="K14" s="7">
        <v>0</v>
      </c>
      <c r="L14" s="7">
        <v>0</v>
      </c>
      <c r="M14" s="11">
        <f t="shared" si="2"/>
        <v>0</v>
      </c>
      <c r="N14" s="11">
        <f t="shared" si="3"/>
        <v>907</v>
      </c>
      <c r="O14" s="5"/>
      <c r="P14" s="5"/>
    </row>
    <row r="15" spans="1:16" x14ac:dyDescent="0.25">
      <c r="A15" s="5"/>
      <c r="B15" s="5" t="s">
        <v>8</v>
      </c>
      <c r="C15" s="7">
        <v>1797</v>
      </c>
      <c r="D15" s="7">
        <v>2088</v>
      </c>
      <c r="E15" s="7">
        <v>3133</v>
      </c>
      <c r="F15" s="7">
        <v>4305</v>
      </c>
      <c r="G15" s="7">
        <v>897</v>
      </c>
      <c r="H15" s="11">
        <f t="shared" si="1"/>
        <v>12220</v>
      </c>
      <c r="I15" s="7">
        <v>177</v>
      </c>
      <c r="J15" s="7">
        <v>1440</v>
      </c>
      <c r="K15" s="7">
        <v>313</v>
      </c>
      <c r="L15" s="7">
        <v>0</v>
      </c>
      <c r="M15" s="11">
        <f t="shared" si="2"/>
        <v>1930</v>
      </c>
      <c r="N15" s="11">
        <f t="shared" si="3"/>
        <v>14150</v>
      </c>
      <c r="O15" s="5"/>
      <c r="P15" s="5"/>
    </row>
    <row r="16" spans="1:16" x14ac:dyDescent="0.25">
      <c r="A16" s="5"/>
      <c r="B16" s="5" t="s">
        <v>9</v>
      </c>
      <c r="C16" s="7">
        <v>2</v>
      </c>
      <c r="D16" s="7">
        <v>2</v>
      </c>
      <c r="E16" s="7">
        <v>22</v>
      </c>
      <c r="F16" s="7">
        <v>0</v>
      </c>
      <c r="G16" s="7">
        <v>0</v>
      </c>
      <c r="H16" s="11">
        <f t="shared" si="1"/>
        <v>26</v>
      </c>
      <c r="I16" s="7">
        <v>0</v>
      </c>
      <c r="J16" s="7">
        <v>2</v>
      </c>
      <c r="K16" s="7">
        <v>2</v>
      </c>
      <c r="L16" s="7">
        <v>0</v>
      </c>
      <c r="M16" s="11">
        <f t="shared" si="2"/>
        <v>4</v>
      </c>
      <c r="N16" s="11">
        <f t="shared" si="3"/>
        <v>30</v>
      </c>
      <c r="O16" s="5"/>
      <c r="P16" s="5"/>
    </row>
    <row r="17" spans="1:16" x14ac:dyDescent="0.25">
      <c r="A17" s="5"/>
      <c r="B17" s="5" t="s">
        <v>10</v>
      </c>
      <c r="C17" s="7">
        <v>71</v>
      </c>
      <c r="D17" s="7">
        <v>267</v>
      </c>
      <c r="E17" s="7">
        <v>0</v>
      </c>
      <c r="F17" s="7">
        <v>0</v>
      </c>
      <c r="G17" s="7">
        <v>0</v>
      </c>
      <c r="H17" s="11">
        <f t="shared" si="1"/>
        <v>338</v>
      </c>
      <c r="I17" s="7">
        <v>0</v>
      </c>
      <c r="J17" s="7">
        <v>0</v>
      </c>
      <c r="K17" s="7">
        <v>0</v>
      </c>
      <c r="L17" s="7">
        <v>0</v>
      </c>
      <c r="M17" s="11">
        <f t="shared" si="2"/>
        <v>0</v>
      </c>
      <c r="N17" s="11">
        <f t="shared" si="3"/>
        <v>338</v>
      </c>
      <c r="O17" s="5"/>
      <c r="P17" s="5"/>
    </row>
    <row r="18" spans="1:16" x14ac:dyDescent="0.25">
      <c r="A18" s="5"/>
      <c r="B18" s="5" t="s">
        <v>11</v>
      </c>
      <c r="C18" s="7">
        <v>0</v>
      </c>
      <c r="D18" s="7">
        <v>0</v>
      </c>
      <c r="E18" s="7">
        <v>1042</v>
      </c>
      <c r="F18" s="7">
        <v>1464</v>
      </c>
      <c r="G18" s="7">
        <v>0</v>
      </c>
      <c r="H18" s="11">
        <f t="shared" si="1"/>
        <v>2506</v>
      </c>
      <c r="I18" s="7">
        <v>0</v>
      </c>
      <c r="J18" s="7">
        <v>348</v>
      </c>
      <c r="K18" s="7">
        <v>650</v>
      </c>
      <c r="L18" s="7">
        <v>0</v>
      </c>
      <c r="M18" s="11">
        <f t="shared" si="2"/>
        <v>998</v>
      </c>
      <c r="N18" s="11">
        <f t="shared" si="3"/>
        <v>3504</v>
      </c>
      <c r="O18" s="5"/>
      <c r="P18" s="5"/>
    </row>
    <row r="19" spans="1:16" x14ac:dyDescent="0.25">
      <c r="A19" s="5"/>
      <c r="B19" s="5" t="s">
        <v>12</v>
      </c>
      <c r="C19" s="7">
        <v>984</v>
      </c>
      <c r="D19" s="7">
        <v>944</v>
      </c>
      <c r="E19" s="7">
        <v>1934</v>
      </c>
      <c r="F19" s="7">
        <v>2364</v>
      </c>
      <c r="G19" s="7">
        <v>23</v>
      </c>
      <c r="H19" s="11">
        <f t="shared" si="1"/>
        <v>6249</v>
      </c>
      <c r="I19" s="7">
        <v>168</v>
      </c>
      <c r="J19" s="7">
        <v>502</v>
      </c>
      <c r="K19" s="7">
        <v>48</v>
      </c>
      <c r="L19" s="7">
        <v>0</v>
      </c>
      <c r="M19" s="11">
        <f t="shared" si="2"/>
        <v>718</v>
      </c>
      <c r="N19" s="11">
        <f t="shared" si="3"/>
        <v>6967</v>
      </c>
      <c r="O19" s="5"/>
      <c r="P19" s="5"/>
    </row>
    <row r="20" spans="1:16" x14ac:dyDescent="0.25">
      <c r="A20" s="5"/>
      <c r="B20" s="5" t="s">
        <v>13</v>
      </c>
      <c r="C20" s="7">
        <v>1139</v>
      </c>
      <c r="D20" s="7">
        <v>1061</v>
      </c>
      <c r="E20" s="7">
        <v>1962</v>
      </c>
      <c r="F20" s="7">
        <v>2316</v>
      </c>
      <c r="G20" s="7">
        <v>143</v>
      </c>
      <c r="H20" s="11">
        <f t="shared" si="1"/>
        <v>6621</v>
      </c>
      <c r="I20" s="7">
        <v>0</v>
      </c>
      <c r="J20" s="7">
        <v>226</v>
      </c>
      <c r="K20" s="7">
        <v>80</v>
      </c>
      <c r="L20" s="7">
        <v>0</v>
      </c>
      <c r="M20" s="11">
        <f t="shared" si="2"/>
        <v>306</v>
      </c>
      <c r="N20" s="11">
        <f t="shared" si="3"/>
        <v>6927</v>
      </c>
      <c r="O20" s="5"/>
      <c r="P20" s="5"/>
    </row>
    <row r="21" spans="1:16" x14ac:dyDescent="0.25">
      <c r="A21" s="5"/>
      <c r="B21" s="5" t="s">
        <v>14</v>
      </c>
      <c r="C21" s="7">
        <v>1443</v>
      </c>
      <c r="D21" s="7">
        <v>1606</v>
      </c>
      <c r="E21" s="7">
        <v>4083</v>
      </c>
      <c r="F21" s="7">
        <v>10003</v>
      </c>
      <c r="G21" s="7">
        <v>1109</v>
      </c>
      <c r="H21" s="11">
        <f t="shared" si="1"/>
        <v>18244</v>
      </c>
      <c r="I21" s="7">
        <v>1012</v>
      </c>
      <c r="J21" s="7">
        <v>2154</v>
      </c>
      <c r="K21" s="7">
        <v>2650</v>
      </c>
      <c r="L21" s="7">
        <v>158</v>
      </c>
      <c r="M21" s="11">
        <f t="shared" si="2"/>
        <v>5974</v>
      </c>
      <c r="N21" s="11">
        <f t="shared" si="3"/>
        <v>24218</v>
      </c>
      <c r="O21" s="5"/>
      <c r="P21" s="5"/>
    </row>
    <row r="22" spans="1:16" x14ac:dyDescent="0.25">
      <c r="A22" s="5"/>
      <c r="B22" s="5" t="s">
        <v>15</v>
      </c>
      <c r="C22" s="7">
        <v>739</v>
      </c>
      <c r="D22" s="7">
        <v>885</v>
      </c>
      <c r="E22" s="7">
        <v>1960</v>
      </c>
      <c r="F22" s="7">
        <v>648</v>
      </c>
      <c r="G22" s="7">
        <v>0</v>
      </c>
      <c r="H22" s="11">
        <f t="shared" si="1"/>
        <v>4232</v>
      </c>
      <c r="I22" s="7">
        <v>370</v>
      </c>
      <c r="J22" s="7">
        <v>474</v>
      </c>
      <c r="K22" s="7">
        <v>458</v>
      </c>
      <c r="L22" s="7">
        <v>0</v>
      </c>
      <c r="M22" s="11">
        <f t="shared" si="2"/>
        <v>1302</v>
      </c>
      <c r="N22" s="11">
        <f t="shared" si="3"/>
        <v>5534</v>
      </c>
      <c r="O22" s="5"/>
      <c r="P22" s="5"/>
    </row>
    <row r="23" spans="1:16" x14ac:dyDescent="0.25">
      <c r="A23" s="5"/>
      <c r="B23" s="5" t="s">
        <v>16</v>
      </c>
      <c r="C23" s="7">
        <v>0</v>
      </c>
      <c r="D23" s="7">
        <v>456</v>
      </c>
      <c r="E23" s="7">
        <v>1402</v>
      </c>
      <c r="F23" s="7">
        <v>2081</v>
      </c>
      <c r="G23" s="7">
        <v>119</v>
      </c>
      <c r="H23" s="11">
        <f t="shared" si="1"/>
        <v>4058</v>
      </c>
      <c r="I23" s="7">
        <v>0</v>
      </c>
      <c r="J23" s="7">
        <v>0</v>
      </c>
      <c r="K23" s="7">
        <v>0</v>
      </c>
      <c r="L23" s="7">
        <v>0</v>
      </c>
      <c r="M23" s="11">
        <f t="shared" si="2"/>
        <v>0</v>
      </c>
      <c r="N23" s="11">
        <f t="shared" si="3"/>
        <v>4058</v>
      </c>
      <c r="O23" s="5"/>
      <c r="P23" s="5"/>
    </row>
    <row r="24" spans="1:16" x14ac:dyDescent="0.25">
      <c r="A24" s="5"/>
      <c r="B24" s="5" t="s">
        <v>17</v>
      </c>
      <c r="C24" s="7">
        <v>1816</v>
      </c>
      <c r="D24" s="7">
        <v>2880</v>
      </c>
      <c r="E24" s="7">
        <v>5916</v>
      </c>
      <c r="F24" s="7">
        <v>1099</v>
      </c>
      <c r="G24" s="7">
        <v>420</v>
      </c>
      <c r="H24" s="11">
        <f t="shared" si="1"/>
        <v>12131</v>
      </c>
      <c r="I24" s="7">
        <v>596</v>
      </c>
      <c r="J24" s="7">
        <v>1412</v>
      </c>
      <c r="K24" s="7">
        <v>527</v>
      </c>
      <c r="L24" s="7">
        <v>0</v>
      </c>
      <c r="M24" s="11">
        <f t="shared" si="2"/>
        <v>2535</v>
      </c>
      <c r="N24" s="11">
        <f t="shared" si="3"/>
        <v>14666</v>
      </c>
      <c r="O24" s="5"/>
      <c r="P24" s="5"/>
    </row>
    <row r="25" spans="1:16" x14ac:dyDescent="0.25">
      <c r="A25" s="5"/>
      <c r="B25" s="5" t="s">
        <v>18</v>
      </c>
      <c r="C25" s="7">
        <v>2499</v>
      </c>
      <c r="D25" s="7">
        <v>1538</v>
      </c>
      <c r="E25" s="7">
        <v>2373</v>
      </c>
      <c r="F25" s="7">
        <v>3999</v>
      </c>
      <c r="G25" s="7">
        <v>0</v>
      </c>
      <c r="H25" s="11">
        <f t="shared" si="1"/>
        <v>10409</v>
      </c>
      <c r="I25" s="7">
        <v>0</v>
      </c>
      <c r="J25" s="7">
        <v>91</v>
      </c>
      <c r="K25" s="7">
        <v>1449</v>
      </c>
      <c r="L25" s="7">
        <v>0</v>
      </c>
      <c r="M25" s="11">
        <f t="shared" si="2"/>
        <v>1540</v>
      </c>
      <c r="N25" s="11">
        <f t="shared" si="3"/>
        <v>11949</v>
      </c>
      <c r="O25" s="5"/>
      <c r="P25" s="5"/>
    </row>
    <row r="26" spans="1:16" x14ac:dyDescent="0.25">
      <c r="A26" s="5"/>
      <c r="B26" s="5" t="s">
        <v>19</v>
      </c>
      <c r="C26" s="7">
        <v>1122</v>
      </c>
      <c r="D26" s="7">
        <v>1027</v>
      </c>
      <c r="E26" s="7">
        <v>949</v>
      </c>
      <c r="F26" s="7">
        <v>844</v>
      </c>
      <c r="G26" s="7">
        <v>0</v>
      </c>
      <c r="H26" s="11">
        <f t="shared" si="1"/>
        <v>3942</v>
      </c>
      <c r="I26" s="7">
        <v>0</v>
      </c>
      <c r="J26" s="7">
        <v>0</v>
      </c>
      <c r="K26" s="7">
        <v>2</v>
      </c>
      <c r="L26" s="7">
        <v>0</v>
      </c>
      <c r="M26" s="11">
        <f t="shared" si="2"/>
        <v>2</v>
      </c>
      <c r="N26" s="11">
        <f t="shared" si="3"/>
        <v>3944</v>
      </c>
      <c r="O26" s="5"/>
      <c r="P26" s="5"/>
    </row>
    <row r="27" spans="1:16" x14ac:dyDescent="0.25">
      <c r="A27" s="5"/>
      <c r="B27" s="5" t="s">
        <v>20</v>
      </c>
      <c r="C27" s="7">
        <v>911</v>
      </c>
      <c r="D27" s="7">
        <v>873</v>
      </c>
      <c r="E27" s="7">
        <v>1265</v>
      </c>
      <c r="F27" s="7">
        <v>203</v>
      </c>
      <c r="G27" s="7">
        <v>2</v>
      </c>
      <c r="H27" s="11">
        <f t="shared" si="1"/>
        <v>3254</v>
      </c>
      <c r="I27" s="7">
        <v>257</v>
      </c>
      <c r="J27" s="7">
        <v>669</v>
      </c>
      <c r="K27" s="7">
        <v>441</v>
      </c>
      <c r="L27" s="7">
        <v>225</v>
      </c>
      <c r="M27" s="11">
        <f t="shared" si="2"/>
        <v>1592</v>
      </c>
      <c r="N27" s="11">
        <f t="shared" si="3"/>
        <v>4846</v>
      </c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4" spans="4:4" x14ac:dyDescent="0.25">
      <c r="D34" s="45"/>
    </row>
  </sheetData>
  <mergeCells count="3">
    <mergeCell ref="C3:H3"/>
    <mergeCell ref="I3:M3"/>
    <mergeCell ref="B4: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workbookViewId="0"/>
  </sheetViews>
  <sheetFormatPr defaultColWidth="9.140625" defaultRowHeight="15" x14ac:dyDescent="0.25"/>
  <cols>
    <col min="1" max="1" width="9.140625" style="4"/>
    <col min="2" max="2" width="23" style="4" customWidth="1"/>
    <col min="3" max="13" width="20.7109375" style="4" customWidth="1"/>
    <col min="14" max="16384" width="9.140625" style="4"/>
  </cols>
  <sheetData>
    <row r="1" spans="1:15" x14ac:dyDescent="0.25">
      <c r="A1" s="5"/>
      <c r="B1" s="6" t="s">
        <v>110</v>
      </c>
      <c r="C1" s="6" t="s">
        <v>309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5"/>
      <c r="B4" s="96" t="s">
        <v>126</v>
      </c>
      <c r="C4" s="95" t="s">
        <v>56</v>
      </c>
      <c r="D4" s="95"/>
      <c r="E4" s="95"/>
      <c r="F4" s="95"/>
      <c r="G4" s="95"/>
      <c r="H4" s="95"/>
      <c r="I4" s="95"/>
      <c r="J4" s="95" t="s">
        <v>57</v>
      </c>
      <c r="K4" s="95"/>
      <c r="L4" s="95"/>
      <c r="M4" s="95"/>
      <c r="N4" s="5"/>
      <c r="O4" s="5"/>
    </row>
    <row r="5" spans="1:15" x14ac:dyDescent="0.25">
      <c r="A5" s="5"/>
      <c r="B5" s="95"/>
      <c r="C5" s="95" t="s">
        <v>61</v>
      </c>
      <c r="D5" s="95"/>
      <c r="E5" s="95"/>
      <c r="F5" s="26"/>
      <c r="G5" s="27"/>
      <c r="H5" s="27"/>
      <c r="I5" s="28"/>
      <c r="J5" s="26"/>
      <c r="K5" s="27"/>
      <c r="L5" s="27"/>
      <c r="M5" s="28"/>
      <c r="N5" s="5"/>
      <c r="O5" s="5"/>
    </row>
    <row r="6" spans="1:15" s="10" customFormat="1" ht="38.25" x14ac:dyDescent="0.25">
      <c r="A6" s="9"/>
      <c r="B6" s="95"/>
      <c r="C6" s="29" t="s">
        <v>63</v>
      </c>
      <c r="D6" s="29" t="s">
        <v>62</v>
      </c>
      <c r="E6" s="29" t="s">
        <v>64</v>
      </c>
      <c r="F6" s="29" t="s">
        <v>65</v>
      </c>
      <c r="G6" s="29" t="s">
        <v>58</v>
      </c>
      <c r="H6" s="29" t="s">
        <v>59</v>
      </c>
      <c r="I6" s="29" t="s">
        <v>60</v>
      </c>
      <c r="J6" s="29" t="s">
        <v>65</v>
      </c>
      <c r="K6" s="29" t="s">
        <v>58</v>
      </c>
      <c r="L6" s="29" t="s">
        <v>59</v>
      </c>
      <c r="M6" s="29" t="s">
        <v>60</v>
      </c>
      <c r="N6" s="9"/>
      <c r="O6" s="9"/>
    </row>
    <row r="7" spans="1:15" x14ac:dyDescent="0.25">
      <c r="A7" s="5"/>
      <c r="B7" s="6" t="s">
        <v>86</v>
      </c>
      <c r="C7" s="16">
        <f t="shared" ref="C7:M7" si="0">SUM(C8:C28)</f>
        <v>10826</v>
      </c>
      <c r="D7" s="16">
        <f t="shared" si="0"/>
        <v>575</v>
      </c>
      <c r="E7" s="16">
        <f t="shared" si="0"/>
        <v>5735</v>
      </c>
      <c r="F7" s="16">
        <f t="shared" si="0"/>
        <v>4557</v>
      </c>
      <c r="G7" s="16">
        <f t="shared" si="0"/>
        <v>5804</v>
      </c>
      <c r="H7" s="16">
        <f t="shared" si="0"/>
        <v>1491</v>
      </c>
      <c r="I7" s="16">
        <f t="shared" si="0"/>
        <v>8935</v>
      </c>
      <c r="J7" s="16">
        <f t="shared" si="0"/>
        <v>302</v>
      </c>
      <c r="K7" s="16">
        <f t="shared" si="0"/>
        <v>287</v>
      </c>
      <c r="L7" s="16">
        <f t="shared" si="0"/>
        <v>109</v>
      </c>
      <c r="M7" s="16">
        <f t="shared" si="0"/>
        <v>591</v>
      </c>
      <c r="N7" s="5"/>
      <c r="O7" s="5"/>
    </row>
    <row r="8" spans="1:15" x14ac:dyDescent="0.25">
      <c r="A8" s="5"/>
      <c r="B8" s="5" t="s">
        <v>111</v>
      </c>
      <c r="C8" s="7">
        <v>2259</v>
      </c>
      <c r="D8" s="7">
        <v>57</v>
      </c>
      <c r="E8" s="7">
        <v>958</v>
      </c>
      <c r="F8" s="7">
        <v>673</v>
      </c>
      <c r="G8" s="7">
        <v>1289</v>
      </c>
      <c r="H8" s="7">
        <v>229</v>
      </c>
      <c r="I8" s="7">
        <v>1750</v>
      </c>
      <c r="J8" s="7">
        <v>98</v>
      </c>
      <c r="K8" s="7">
        <v>72</v>
      </c>
      <c r="L8" s="7">
        <v>18</v>
      </c>
      <c r="M8" s="7">
        <v>169</v>
      </c>
      <c r="N8" s="5"/>
      <c r="O8" s="5"/>
    </row>
    <row r="9" spans="1:15" x14ac:dyDescent="0.25">
      <c r="A9" s="5"/>
      <c r="B9" s="5" t="s">
        <v>1</v>
      </c>
      <c r="C9" s="7">
        <v>2411</v>
      </c>
      <c r="D9" s="7">
        <v>1</v>
      </c>
      <c r="E9" s="7">
        <v>523</v>
      </c>
      <c r="F9" s="7">
        <v>349</v>
      </c>
      <c r="G9" s="7">
        <v>710</v>
      </c>
      <c r="H9" s="7">
        <v>41</v>
      </c>
      <c r="I9" s="7">
        <v>797</v>
      </c>
      <c r="J9" s="7">
        <v>19</v>
      </c>
      <c r="K9" s="7">
        <v>28</v>
      </c>
      <c r="L9" s="7">
        <v>2</v>
      </c>
      <c r="M9" s="7">
        <v>22</v>
      </c>
      <c r="N9" s="5"/>
      <c r="O9" s="5"/>
    </row>
    <row r="10" spans="1:15" x14ac:dyDescent="0.25">
      <c r="A10" s="5"/>
      <c r="B10" s="5" t="s">
        <v>2</v>
      </c>
      <c r="C10" s="7">
        <v>162</v>
      </c>
      <c r="D10" s="7">
        <v>4</v>
      </c>
      <c r="E10" s="7">
        <v>23</v>
      </c>
      <c r="F10" s="7">
        <v>106</v>
      </c>
      <c r="G10" s="7">
        <v>94</v>
      </c>
      <c r="H10" s="7">
        <v>189</v>
      </c>
      <c r="I10" s="7">
        <v>130</v>
      </c>
      <c r="J10" s="7">
        <v>8</v>
      </c>
      <c r="K10" s="7">
        <v>0</v>
      </c>
      <c r="L10" s="7">
        <v>11</v>
      </c>
      <c r="M10" s="7">
        <v>4</v>
      </c>
      <c r="N10" s="5"/>
      <c r="O10" s="5"/>
    </row>
    <row r="11" spans="1:15" x14ac:dyDescent="0.25">
      <c r="A11" s="5"/>
      <c r="B11" s="5" t="s">
        <v>3</v>
      </c>
      <c r="C11" s="7">
        <v>1209</v>
      </c>
      <c r="D11" s="7">
        <v>2</v>
      </c>
      <c r="E11" s="7">
        <v>203</v>
      </c>
      <c r="F11" s="7">
        <v>131</v>
      </c>
      <c r="G11" s="7">
        <v>170</v>
      </c>
      <c r="H11" s="7">
        <v>73</v>
      </c>
      <c r="I11" s="7">
        <v>237</v>
      </c>
      <c r="J11" s="7">
        <v>5</v>
      </c>
      <c r="K11" s="7">
        <v>8</v>
      </c>
      <c r="L11" s="7">
        <v>3</v>
      </c>
      <c r="M11" s="7">
        <v>10</v>
      </c>
      <c r="N11" s="5"/>
      <c r="O11" s="5"/>
    </row>
    <row r="12" spans="1:15" x14ac:dyDescent="0.25">
      <c r="A12" s="5"/>
      <c r="B12" s="5" t="s">
        <v>4</v>
      </c>
      <c r="C12" s="7">
        <v>108</v>
      </c>
      <c r="D12" s="7">
        <v>2</v>
      </c>
      <c r="E12" s="7">
        <v>100</v>
      </c>
      <c r="F12" s="7">
        <v>109</v>
      </c>
      <c r="G12" s="7">
        <v>149</v>
      </c>
      <c r="H12" s="7">
        <v>5</v>
      </c>
      <c r="I12" s="7">
        <v>121</v>
      </c>
      <c r="J12" s="7">
        <v>3</v>
      </c>
      <c r="K12" s="7">
        <v>12</v>
      </c>
      <c r="L12" s="7">
        <v>2</v>
      </c>
      <c r="M12" s="7">
        <v>11</v>
      </c>
      <c r="N12" s="5"/>
      <c r="O12" s="5"/>
    </row>
    <row r="13" spans="1:15" x14ac:dyDescent="0.25">
      <c r="A13" s="5"/>
      <c r="B13" s="5" t="s">
        <v>5</v>
      </c>
      <c r="C13" s="7">
        <v>159</v>
      </c>
      <c r="D13" s="7">
        <v>2</v>
      </c>
      <c r="E13" s="7">
        <v>189</v>
      </c>
      <c r="F13" s="7">
        <v>226</v>
      </c>
      <c r="G13" s="7">
        <v>169</v>
      </c>
      <c r="H13" s="7">
        <v>24</v>
      </c>
      <c r="I13" s="7">
        <v>262</v>
      </c>
      <c r="J13" s="7">
        <v>13</v>
      </c>
      <c r="K13" s="7">
        <v>13</v>
      </c>
      <c r="L13" s="7">
        <v>4</v>
      </c>
      <c r="M13" s="7">
        <v>16</v>
      </c>
      <c r="N13" s="5"/>
      <c r="O13" s="5"/>
    </row>
    <row r="14" spans="1:15" x14ac:dyDescent="0.25">
      <c r="A14" s="5"/>
      <c r="B14" s="5" t="s">
        <v>6</v>
      </c>
      <c r="C14" s="7">
        <v>302</v>
      </c>
      <c r="D14" s="7">
        <v>214</v>
      </c>
      <c r="E14" s="7">
        <v>265</v>
      </c>
      <c r="F14" s="7">
        <v>296</v>
      </c>
      <c r="G14" s="7">
        <v>291</v>
      </c>
      <c r="H14" s="7">
        <v>7</v>
      </c>
      <c r="I14" s="7">
        <v>304</v>
      </c>
      <c r="J14" s="7">
        <v>11</v>
      </c>
      <c r="K14" s="7">
        <v>11</v>
      </c>
      <c r="L14" s="7">
        <v>0</v>
      </c>
      <c r="M14" s="7">
        <v>15</v>
      </c>
      <c r="N14" s="5"/>
      <c r="O14" s="5"/>
    </row>
    <row r="15" spans="1:15" x14ac:dyDescent="0.25">
      <c r="A15" s="5"/>
      <c r="B15" s="5" t="s">
        <v>7</v>
      </c>
      <c r="C15" s="7">
        <v>138</v>
      </c>
      <c r="D15" s="7">
        <v>0</v>
      </c>
      <c r="E15" s="7">
        <v>158</v>
      </c>
      <c r="F15" s="7">
        <v>222</v>
      </c>
      <c r="G15" s="7">
        <v>121</v>
      </c>
      <c r="H15" s="7">
        <v>31</v>
      </c>
      <c r="I15" s="7">
        <v>262</v>
      </c>
      <c r="J15" s="7">
        <v>13</v>
      </c>
      <c r="K15" s="7">
        <v>9</v>
      </c>
      <c r="L15" s="7">
        <v>2</v>
      </c>
      <c r="M15" s="7">
        <v>18</v>
      </c>
      <c r="N15" s="5"/>
      <c r="O15" s="5"/>
    </row>
    <row r="16" spans="1:15" x14ac:dyDescent="0.25">
      <c r="A16" s="5"/>
      <c r="B16" s="5" t="s">
        <v>8</v>
      </c>
      <c r="C16" s="7">
        <v>1248</v>
      </c>
      <c r="D16" s="7">
        <v>41</v>
      </c>
      <c r="E16" s="7">
        <v>393</v>
      </c>
      <c r="F16" s="7">
        <v>174</v>
      </c>
      <c r="G16" s="7">
        <v>359</v>
      </c>
      <c r="H16" s="7">
        <v>324</v>
      </c>
      <c r="I16" s="7">
        <v>959</v>
      </c>
      <c r="J16" s="7">
        <v>29</v>
      </c>
      <c r="K16" s="7">
        <v>27</v>
      </c>
      <c r="L16" s="7">
        <v>28</v>
      </c>
      <c r="M16" s="7">
        <v>95</v>
      </c>
      <c r="N16" s="5"/>
      <c r="O16" s="5"/>
    </row>
    <row r="17" spans="1:15" x14ac:dyDescent="0.25">
      <c r="A17" s="5"/>
      <c r="B17" s="5" t="s">
        <v>9</v>
      </c>
      <c r="C17" s="7">
        <v>0</v>
      </c>
      <c r="D17" s="7">
        <v>0</v>
      </c>
      <c r="E17" s="7">
        <v>2</v>
      </c>
      <c r="F17" s="7">
        <v>10</v>
      </c>
      <c r="G17" s="7">
        <v>11</v>
      </c>
      <c r="H17" s="7">
        <v>3</v>
      </c>
      <c r="I17" s="7">
        <v>15</v>
      </c>
      <c r="J17" s="7">
        <v>0</v>
      </c>
      <c r="K17" s="7">
        <v>2</v>
      </c>
      <c r="L17" s="7">
        <v>0</v>
      </c>
      <c r="M17" s="7">
        <v>3</v>
      </c>
      <c r="N17" s="5"/>
      <c r="O17" s="5"/>
    </row>
    <row r="18" spans="1:15" x14ac:dyDescent="0.25">
      <c r="A18" s="5"/>
      <c r="B18" s="5" t="s">
        <v>10</v>
      </c>
      <c r="C18" s="7">
        <v>49</v>
      </c>
      <c r="D18" s="7">
        <v>0</v>
      </c>
      <c r="E18" s="7">
        <v>67</v>
      </c>
      <c r="F18" s="7">
        <v>89</v>
      </c>
      <c r="G18" s="7">
        <v>59</v>
      </c>
      <c r="H18" s="7">
        <v>0</v>
      </c>
      <c r="I18" s="7">
        <v>56</v>
      </c>
      <c r="J18" s="7">
        <v>4</v>
      </c>
      <c r="K18" s="7">
        <v>1</v>
      </c>
      <c r="L18" s="7">
        <v>0</v>
      </c>
      <c r="M18" s="7">
        <v>2</v>
      </c>
      <c r="N18" s="5"/>
      <c r="O18" s="5"/>
    </row>
    <row r="19" spans="1:15" x14ac:dyDescent="0.25">
      <c r="A19" s="5"/>
      <c r="B19" s="5" t="s">
        <v>11</v>
      </c>
      <c r="C19" s="7">
        <v>59</v>
      </c>
      <c r="D19" s="7">
        <v>78</v>
      </c>
      <c r="E19" s="7">
        <v>82</v>
      </c>
      <c r="F19" s="7">
        <v>40</v>
      </c>
      <c r="G19" s="7">
        <v>41</v>
      </c>
      <c r="H19" s="7">
        <v>59</v>
      </c>
      <c r="I19" s="7">
        <v>95</v>
      </c>
      <c r="J19" s="7">
        <v>6</v>
      </c>
      <c r="K19" s="7">
        <v>3</v>
      </c>
      <c r="L19" s="7">
        <v>1</v>
      </c>
      <c r="M19" s="7">
        <v>4</v>
      </c>
      <c r="N19" s="5"/>
      <c r="O19" s="5"/>
    </row>
    <row r="20" spans="1:15" x14ac:dyDescent="0.25">
      <c r="A20" s="5"/>
      <c r="B20" s="5" t="s">
        <v>12</v>
      </c>
      <c r="C20" s="7">
        <v>280</v>
      </c>
      <c r="D20" s="7">
        <v>0</v>
      </c>
      <c r="E20" s="7">
        <v>278</v>
      </c>
      <c r="F20" s="7">
        <v>212</v>
      </c>
      <c r="G20" s="7">
        <v>202</v>
      </c>
      <c r="H20" s="7">
        <v>0</v>
      </c>
      <c r="I20" s="7">
        <v>214</v>
      </c>
      <c r="J20" s="7">
        <v>8</v>
      </c>
      <c r="K20" s="7">
        <v>7</v>
      </c>
      <c r="L20" s="7">
        <v>0</v>
      </c>
      <c r="M20" s="7">
        <v>8</v>
      </c>
      <c r="N20" s="5"/>
      <c r="O20" s="5"/>
    </row>
    <row r="21" spans="1:15" x14ac:dyDescent="0.25">
      <c r="A21" s="5"/>
      <c r="B21" s="5" t="s">
        <v>13</v>
      </c>
      <c r="C21" s="7">
        <v>141</v>
      </c>
      <c r="D21" s="7">
        <v>4</v>
      </c>
      <c r="E21" s="7">
        <v>214</v>
      </c>
      <c r="F21" s="7">
        <v>343</v>
      </c>
      <c r="G21" s="7">
        <v>157</v>
      </c>
      <c r="H21" s="7">
        <v>155</v>
      </c>
      <c r="I21" s="7">
        <v>527</v>
      </c>
      <c r="J21" s="7">
        <v>5</v>
      </c>
      <c r="K21" s="7">
        <v>1</v>
      </c>
      <c r="L21" s="7">
        <v>6</v>
      </c>
      <c r="M21" s="7">
        <v>16</v>
      </c>
      <c r="N21" s="5"/>
      <c r="O21" s="5"/>
    </row>
    <row r="22" spans="1:15" x14ac:dyDescent="0.25">
      <c r="A22" s="5"/>
      <c r="B22" s="5" t="s">
        <v>14</v>
      </c>
      <c r="C22" s="7">
        <v>702</v>
      </c>
      <c r="D22" s="7">
        <v>3</v>
      </c>
      <c r="E22" s="7">
        <v>385</v>
      </c>
      <c r="F22" s="7">
        <v>343</v>
      </c>
      <c r="G22" s="7">
        <v>561</v>
      </c>
      <c r="H22" s="7">
        <v>8</v>
      </c>
      <c r="I22" s="7">
        <v>581</v>
      </c>
      <c r="J22" s="7">
        <v>13</v>
      </c>
      <c r="K22" s="7">
        <v>29</v>
      </c>
      <c r="L22" s="7">
        <v>0</v>
      </c>
      <c r="M22" s="7">
        <v>29</v>
      </c>
      <c r="N22" s="5"/>
      <c r="O22" s="5"/>
    </row>
    <row r="23" spans="1:15" x14ac:dyDescent="0.25">
      <c r="A23" s="5"/>
      <c r="B23" s="5" t="s">
        <v>15</v>
      </c>
      <c r="C23" s="7">
        <v>112</v>
      </c>
      <c r="D23" s="7">
        <v>0</v>
      </c>
      <c r="E23" s="7">
        <v>95</v>
      </c>
      <c r="F23" s="7">
        <v>106</v>
      </c>
      <c r="G23" s="7">
        <v>60</v>
      </c>
      <c r="H23" s="7">
        <v>0</v>
      </c>
      <c r="I23" s="7">
        <v>122</v>
      </c>
      <c r="J23" s="7">
        <v>4</v>
      </c>
      <c r="K23" s="7">
        <v>2</v>
      </c>
      <c r="L23" s="7">
        <v>1</v>
      </c>
      <c r="M23" s="7">
        <v>3</v>
      </c>
      <c r="N23" s="5"/>
      <c r="O23" s="5"/>
    </row>
    <row r="24" spans="1:15" x14ac:dyDescent="0.25">
      <c r="A24" s="5"/>
      <c r="B24" s="5" t="s">
        <v>16</v>
      </c>
      <c r="C24" s="7">
        <v>123</v>
      </c>
      <c r="D24" s="7">
        <v>104</v>
      </c>
      <c r="E24" s="7">
        <v>175</v>
      </c>
      <c r="F24" s="7">
        <v>102</v>
      </c>
      <c r="G24" s="7">
        <v>208</v>
      </c>
      <c r="H24" s="7">
        <v>111</v>
      </c>
      <c r="I24" s="7">
        <v>358</v>
      </c>
      <c r="J24" s="7">
        <v>1</v>
      </c>
      <c r="K24" s="7">
        <v>6</v>
      </c>
      <c r="L24" s="7">
        <v>6</v>
      </c>
      <c r="M24" s="7">
        <v>8</v>
      </c>
      <c r="N24" s="5"/>
      <c r="O24" s="5"/>
    </row>
    <row r="25" spans="1:15" x14ac:dyDescent="0.25">
      <c r="A25" s="5"/>
      <c r="B25" s="5" t="s">
        <v>17</v>
      </c>
      <c r="C25" s="7">
        <v>418</v>
      </c>
      <c r="D25" s="7">
        <v>63</v>
      </c>
      <c r="E25" s="7">
        <v>682</v>
      </c>
      <c r="F25" s="7">
        <v>391</v>
      </c>
      <c r="G25" s="7">
        <v>330</v>
      </c>
      <c r="H25" s="7">
        <v>180</v>
      </c>
      <c r="I25" s="7">
        <v>814</v>
      </c>
      <c r="J25" s="7">
        <v>31</v>
      </c>
      <c r="K25" s="7">
        <v>20</v>
      </c>
      <c r="L25" s="7">
        <v>10</v>
      </c>
      <c r="M25" s="7">
        <v>56</v>
      </c>
      <c r="N25" s="5"/>
      <c r="O25" s="5"/>
    </row>
    <row r="26" spans="1:15" x14ac:dyDescent="0.25">
      <c r="A26" s="5"/>
      <c r="B26" s="5" t="s">
        <v>18</v>
      </c>
      <c r="C26" s="7">
        <v>296</v>
      </c>
      <c r="D26" s="7">
        <v>0</v>
      </c>
      <c r="E26" s="7">
        <v>563</v>
      </c>
      <c r="F26" s="7">
        <v>262</v>
      </c>
      <c r="G26" s="7">
        <v>239</v>
      </c>
      <c r="H26" s="7">
        <v>44</v>
      </c>
      <c r="I26" s="7">
        <v>790</v>
      </c>
      <c r="J26" s="7">
        <v>14</v>
      </c>
      <c r="K26" s="7">
        <v>8</v>
      </c>
      <c r="L26" s="7">
        <v>15</v>
      </c>
      <c r="M26" s="7">
        <v>60</v>
      </c>
      <c r="N26" s="5"/>
      <c r="O26" s="5"/>
    </row>
    <row r="27" spans="1:15" x14ac:dyDescent="0.25">
      <c r="A27" s="5"/>
      <c r="B27" s="5" t="s">
        <v>19</v>
      </c>
      <c r="C27" s="7">
        <v>298</v>
      </c>
      <c r="D27" s="7">
        <v>0</v>
      </c>
      <c r="E27" s="7">
        <v>164</v>
      </c>
      <c r="F27" s="7">
        <v>170</v>
      </c>
      <c r="G27" s="7">
        <v>246</v>
      </c>
      <c r="H27" s="7">
        <v>7</v>
      </c>
      <c r="I27" s="7">
        <v>300</v>
      </c>
      <c r="J27" s="7">
        <v>9</v>
      </c>
      <c r="K27" s="7">
        <v>9</v>
      </c>
      <c r="L27" s="7">
        <v>0</v>
      </c>
      <c r="M27" s="7">
        <v>14</v>
      </c>
      <c r="N27" s="5"/>
      <c r="O27" s="5"/>
    </row>
    <row r="28" spans="1:15" x14ac:dyDescent="0.25">
      <c r="A28" s="5"/>
      <c r="B28" s="5" t="s">
        <v>20</v>
      </c>
      <c r="C28" s="7">
        <v>352</v>
      </c>
      <c r="D28" s="7">
        <v>0</v>
      </c>
      <c r="E28" s="7">
        <v>216</v>
      </c>
      <c r="F28" s="7">
        <v>203</v>
      </c>
      <c r="G28" s="7">
        <v>338</v>
      </c>
      <c r="H28" s="7">
        <v>1</v>
      </c>
      <c r="I28" s="7">
        <v>241</v>
      </c>
      <c r="J28" s="7">
        <v>8</v>
      </c>
      <c r="K28" s="7">
        <v>19</v>
      </c>
      <c r="L28" s="7">
        <v>0</v>
      </c>
      <c r="M28" s="7">
        <v>28</v>
      </c>
      <c r="N28" s="5"/>
      <c r="O28" s="5"/>
    </row>
    <row r="29" spans="1:15" x14ac:dyDescent="0.25">
      <c r="A29" s="5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5"/>
      <c r="O29" s="5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mergeCells count="4">
    <mergeCell ref="J4:M4"/>
    <mergeCell ref="C4:I4"/>
    <mergeCell ref="C5:E5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 1</vt:lpstr>
      <vt:lpstr>t 2</vt:lpstr>
      <vt:lpstr>t 3</vt:lpstr>
      <vt:lpstr>t 4</vt:lpstr>
      <vt:lpstr>t 5</vt:lpstr>
      <vt:lpstr>t 6</vt:lpstr>
      <vt:lpstr>t 7</vt:lpstr>
      <vt:lpstr>t 8</vt:lpstr>
      <vt:lpstr>t 9</vt:lpstr>
      <vt:lpstr>t 10</vt:lpstr>
      <vt:lpstr>t 11</vt:lpstr>
      <vt:lpstr>t 12</vt:lpstr>
      <vt:lpstr>t 13</vt:lpstr>
      <vt:lpstr>t 14</vt:lpstr>
      <vt:lpstr>t 15</vt:lpstr>
      <vt:lpstr>t 16 I</vt:lpstr>
      <vt:lpstr>t 16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Ivan Cerovečki</cp:lastModifiedBy>
  <dcterms:created xsi:type="dcterms:W3CDTF">2017-05-14T16:02:41Z</dcterms:created>
  <dcterms:modified xsi:type="dcterms:W3CDTF">2026-01-21T10:30:03Z</dcterms:modified>
</cp:coreProperties>
</file>