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fileSharing readOnlyRecommended="1"/>
  <workbookPr showInkAnnotation="0"/>
  <mc:AlternateContent xmlns:mc="http://schemas.openxmlformats.org/markup-compatibility/2006">
    <mc:Choice Requires="x15">
      <x15ac:absPath xmlns:x15ac="http://schemas.microsoft.com/office/spreadsheetml/2010/11/ac" url="C:\Users\itodoric\Documents\IZVJEŠTAJI_PRORAČUNSKO_RAČUNOVODSTVO_DRŽAVNA_RIZNICA\IZVJEŠTAJI_FINA_HZZO_MZ\FINANCIJSKI IZVJEŠTAJI\2025\I_XII_2025\izvještaji\"/>
    </mc:Choice>
  </mc:AlternateContent>
  <xr:revisionPtr revIDLastSave="0" documentId="13_ncr:1_{FDB28E0C-09E9-4CAA-BEC1-14AEB3958A46}"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calcOnSave="0"/>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c r="H322" i="9"/>
  <c r="G322" i="9"/>
  <c r="F322" i="9"/>
  <c r="H321" i="9"/>
  <c r="G321" i="9"/>
  <c r="F321" i="9"/>
  <c r="E321" i="9"/>
  <c r="B321" i="9"/>
  <c r="H320" i="9"/>
  <c r="G320" i="9"/>
  <c r="F320" i="9"/>
  <c r="H319" i="9"/>
  <c r="G319" i="9"/>
  <c r="F319" i="9"/>
  <c r="H318" i="9"/>
  <c r="E318" i="9" s="1"/>
  <c r="B318" i="9" s="1"/>
  <c r="G318" i="9"/>
  <c r="F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E294" i="9" s="1"/>
  <c r="B294" i="9" s="1"/>
  <c r="H294" i="9"/>
  <c r="F294" i="9"/>
  <c r="E293" i="9"/>
  <c r="M292" i="9"/>
  <c r="L292" i="9"/>
  <c r="F292" i="9"/>
  <c r="E292" i="9"/>
  <c r="B292" i="9"/>
  <c r="M291" i="9"/>
  <c r="L291" i="9"/>
  <c r="F291" i="9"/>
  <c r="E291" i="9"/>
  <c r="B291" i="9"/>
  <c r="M290" i="9"/>
  <c r="L290" i="9"/>
  <c r="F290" i="9"/>
  <c r="E290" i="9"/>
  <c r="M289" i="9"/>
  <c r="L289" i="9"/>
  <c r="F289" i="9"/>
  <c r="E289" i="9"/>
  <c r="B289" i="9" s="1"/>
  <c r="M288" i="9"/>
  <c r="L288" i="9"/>
  <c r="E288" i="9"/>
  <c r="M287" i="9"/>
  <c r="L287" i="9"/>
  <c r="F287" i="9" s="1"/>
  <c r="E287" i="9"/>
  <c r="B287" i="9" s="1"/>
  <c r="M286" i="9"/>
  <c r="L286" i="9"/>
  <c r="F286" i="9" s="1"/>
  <c r="B286" i="9" s="1"/>
  <c r="E286" i="9"/>
  <c r="M285" i="9"/>
  <c r="L285" i="9"/>
  <c r="F285" i="9" s="1"/>
  <c r="B285" i="9" s="1"/>
  <c r="E285" i="9"/>
  <c r="M284" i="9"/>
  <c r="L284" i="9"/>
  <c r="F284" i="9"/>
  <c r="E284" i="9"/>
  <c r="B284" i="9"/>
  <c r="M283" i="9"/>
  <c r="L283" i="9"/>
  <c r="F283" i="9"/>
  <c r="E283" i="9"/>
  <c r="B283" i="9"/>
  <c r="M282" i="9"/>
  <c r="L282" i="9"/>
  <c r="F282" i="9"/>
  <c r="E282" i="9"/>
  <c r="M281" i="9"/>
  <c r="L281" i="9"/>
  <c r="F281" i="9"/>
  <c r="E281" i="9"/>
  <c r="B281" i="9" s="1"/>
  <c r="M280" i="9"/>
  <c r="L280" i="9"/>
  <c r="F280" i="9" s="1"/>
  <c r="E280" i="9"/>
  <c r="B280" i="9" s="1"/>
  <c r="M279" i="9"/>
  <c r="L279" i="9"/>
  <c r="F279" i="9" s="1"/>
  <c r="E279" i="9"/>
  <c r="M278" i="9"/>
  <c r="L278" i="9"/>
  <c r="F278" i="9" s="1"/>
  <c r="B278" i="9" s="1"/>
  <c r="E278" i="9"/>
  <c r="M277" i="9"/>
  <c r="L277" i="9"/>
  <c r="F277" i="9" s="1"/>
  <c r="B277" i="9" s="1"/>
  <c r="E277" i="9"/>
  <c r="M276" i="9"/>
  <c r="L276" i="9"/>
  <c r="F276" i="9"/>
  <c r="E276" i="9"/>
  <c r="B276" i="9"/>
  <c r="M275" i="9"/>
  <c r="L275" i="9"/>
  <c r="F275" i="9"/>
  <c r="E275" i="9"/>
  <c r="B275" i="9"/>
  <c r="M274" i="9"/>
  <c r="L274" i="9"/>
  <c r="F274" i="9"/>
  <c r="E274" i="9"/>
  <c r="B274" i="9" s="1"/>
  <c r="M273" i="9"/>
  <c r="L273" i="9"/>
  <c r="F273" i="9"/>
  <c r="E273" i="9"/>
  <c r="B273" i="9" s="1"/>
  <c r="M272" i="9"/>
  <c r="L272" i="9"/>
  <c r="F272" i="9" s="1"/>
  <c r="E272" i="9"/>
  <c r="M271" i="9"/>
  <c r="L271" i="9"/>
  <c r="F271" i="9" s="1"/>
  <c r="E271" i="9"/>
  <c r="M270" i="9"/>
  <c r="L270" i="9"/>
  <c r="F270" i="9" s="1"/>
  <c r="B270" i="9" s="1"/>
  <c r="E270" i="9"/>
  <c r="M269" i="9"/>
  <c r="L269" i="9"/>
  <c r="F269" i="9" s="1"/>
  <c r="B269" i="9" s="1"/>
  <c r="E269" i="9"/>
  <c r="M268" i="9"/>
  <c r="L268" i="9"/>
  <c r="F268" i="9"/>
  <c r="E268" i="9"/>
  <c r="B268" i="9"/>
  <c r="M267" i="9"/>
  <c r="L267" i="9"/>
  <c r="F267" i="9"/>
  <c r="E267" i="9"/>
  <c r="B267" i="9"/>
  <c r="M266" i="9"/>
  <c r="L266" i="9"/>
  <c r="F266" i="9"/>
  <c r="E266" i="9"/>
  <c r="B266" i="9" s="1"/>
  <c r="M265" i="9"/>
  <c r="L265" i="9"/>
  <c r="F265" i="9"/>
  <c r="E265" i="9"/>
  <c r="B265" i="9" s="1"/>
  <c r="M264" i="9"/>
  <c r="L264" i="9"/>
  <c r="E264" i="9"/>
  <c r="M263" i="9"/>
  <c r="L263" i="9"/>
  <c r="F263" i="9" s="1"/>
  <c r="E263" i="9"/>
  <c r="B263" i="9" s="1"/>
  <c r="M262" i="9"/>
  <c r="L262" i="9"/>
  <c r="F262" i="9" s="1"/>
  <c r="B262" i="9" s="1"/>
  <c r="E262" i="9"/>
  <c r="M261" i="9"/>
  <c r="L261" i="9"/>
  <c r="F261" i="9" s="1"/>
  <c r="B261" i="9" s="1"/>
  <c r="E261" i="9"/>
  <c r="M260" i="9"/>
  <c r="L260" i="9"/>
  <c r="F260" i="9"/>
  <c r="E260" i="9"/>
  <c r="B260" i="9"/>
  <c r="M259" i="9"/>
  <c r="L259" i="9"/>
  <c r="F259" i="9"/>
  <c r="E259" i="9"/>
  <c r="B259" i="9"/>
  <c r="M258" i="9"/>
  <c r="L258" i="9"/>
  <c r="F258" i="9"/>
  <c r="E258" i="9"/>
  <c r="M257" i="9"/>
  <c r="L257" i="9"/>
  <c r="F257" i="9"/>
  <c r="E257" i="9"/>
  <c r="B257" i="9" s="1"/>
  <c r="M256" i="9"/>
  <c r="L256" i="9"/>
  <c r="E256" i="9"/>
  <c r="M255" i="9"/>
  <c r="L255" i="9"/>
  <c r="F255" i="9" s="1"/>
  <c r="E255" i="9"/>
  <c r="B255" i="9" s="1"/>
  <c r="M254" i="9"/>
  <c r="L254" i="9"/>
  <c r="F254" i="9" s="1"/>
  <c r="B254" i="9" s="1"/>
  <c r="E254" i="9"/>
  <c r="M253" i="9"/>
  <c r="L253" i="9"/>
  <c r="F253" i="9" s="1"/>
  <c r="B253" i="9" s="1"/>
  <c r="E253" i="9"/>
  <c r="M252" i="9"/>
  <c r="L252" i="9"/>
  <c r="F252" i="9"/>
  <c r="E252" i="9"/>
  <c r="B252" i="9"/>
  <c r="M251" i="9"/>
  <c r="L251" i="9"/>
  <c r="F251" i="9"/>
  <c r="E251" i="9"/>
  <c r="B251" i="9"/>
  <c r="M250" i="9"/>
  <c r="L250" i="9"/>
  <c r="F250" i="9"/>
  <c r="E250" i="9"/>
  <c r="M249" i="9"/>
  <c r="L249" i="9"/>
  <c r="F249" i="9"/>
  <c r="E249" i="9"/>
  <c r="B249" i="9" s="1"/>
  <c r="M248" i="9"/>
  <c r="L248" i="9"/>
  <c r="F248" i="9" s="1"/>
  <c r="E248" i="9"/>
  <c r="B248" i="9" s="1"/>
  <c r="M247" i="9"/>
  <c r="L247" i="9"/>
  <c r="F247" i="9" s="1"/>
  <c r="E247" i="9"/>
  <c r="M246" i="9"/>
  <c r="L246" i="9"/>
  <c r="F246" i="9" s="1"/>
  <c r="B246" i="9" s="1"/>
  <c r="E246" i="9"/>
  <c r="M245" i="9"/>
  <c r="L245" i="9"/>
  <c r="F245" i="9" s="1"/>
  <c r="B245" i="9" s="1"/>
  <c r="E245" i="9"/>
  <c r="M244" i="9"/>
  <c r="F244" i="9" s="1"/>
  <c r="B244" i="9" s="1"/>
  <c r="L244" i="9"/>
  <c r="E244" i="9"/>
  <c r="M243" i="9"/>
  <c r="F243" i="9" s="1"/>
  <c r="B243" i="9" s="1"/>
  <c r="L243" i="9"/>
  <c r="E243" i="9"/>
  <c r="M242" i="9"/>
  <c r="F242" i="9" s="1"/>
  <c r="L242" i="9"/>
  <c r="E242" i="9"/>
  <c r="M241" i="9"/>
  <c r="L241" i="9"/>
  <c r="F241" i="9"/>
  <c r="E241" i="9"/>
  <c r="M240" i="9"/>
  <c r="L240" i="9"/>
  <c r="E240" i="9"/>
  <c r="M239" i="9"/>
  <c r="L239" i="9"/>
  <c r="E239" i="9"/>
  <c r="M238" i="9"/>
  <c r="L238" i="9"/>
  <c r="E238" i="9"/>
  <c r="M237" i="9"/>
  <c r="L237" i="9"/>
  <c r="E237" i="9"/>
  <c r="M236" i="9"/>
  <c r="L236" i="9"/>
  <c r="E236" i="9"/>
  <c r="M235" i="9"/>
  <c r="L235" i="9"/>
  <c r="F235" i="9"/>
  <c r="E235" i="9"/>
  <c r="B235" i="9"/>
  <c r="M234" i="9"/>
  <c r="L234" i="9"/>
  <c r="F234" i="9"/>
  <c r="E234" i="9"/>
  <c r="M233" i="9"/>
  <c r="L233" i="9"/>
  <c r="F233" i="9"/>
  <c r="E233" i="9"/>
  <c r="B233" i="9" s="1"/>
  <c r="M232" i="9"/>
  <c r="L232" i="9"/>
  <c r="E232" i="9"/>
  <c r="M231" i="9"/>
  <c r="L231" i="9"/>
  <c r="F231" i="9" s="1"/>
  <c r="E231" i="9"/>
  <c r="B231" i="9" s="1"/>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E171" i="9" s="1"/>
  <c r="B171" i="9" s="1"/>
  <c r="F171" i="9"/>
  <c r="H170" i="9"/>
  <c r="G170" i="9"/>
  <c r="F170" i="9"/>
  <c r="E170" i="9"/>
  <c r="B170" i="9" s="1"/>
  <c r="H169" i="9"/>
  <c r="E169" i="9" s="1"/>
  <c r="B169" i="9" s="1"/>
  <c r="G169" i="9"/>
  <c r="F169" i="9"/>
  <c r="H168" i="9"/>
  <c r="G168" i="9"/>
  <c r="F168" i="9"/>
  <c r="E168" i="9"/>
  <c r="B168" i="9" s="1"/>
  <c r="H167" i="9"/>
  <c r="G167" i="9"/>
  <c r="F167" i="9"/>
  <c r="E167" i="9"/>
  <c r="B167" i="9"/>
  <c r="H166" i="9"/>
  <c r="G166" i="9"/>
  <c r="E166" i="9" s="1"/>
  <c r="B166" i="9" s="1"/>
  <c r="F166" i="9"/>
  <c r="H165" i="9"/>
  <c r="G165" i="9"/>
  <c r="F165" i="9"/>
  <c r="E165" i="9"/>
  <c r="B165" i="9"/>
  <c r="H164" i="9"/>
  <c r="G164" i="9"/>
  <c r="F164" i="9"/>
  <c r="E164" i="9"/>
  <c r="B164" i="9"/>
  <c r="H163" i="9"/>
  <c r="G163" i="9"/>
  <c r="E163" i="9" s="1"/>
  <c r="B163" i="9" s="1"/>
  <c r="F163" i="9"/>
  <c r="H162" i="9"/>
  <c r="G162" i="9"/>
  <c r="F162" i="9"/>
  <c r="E162" i="9"/>
  <c r="B162" i="9" s="1"/>
  <c r="H161" i="9"/>
  <c r="E161" i="9" s="1"/>
  <c r="B161" i="9" s="1"/>
  <c r="G161" i="9"/>
  <c r="F161" i="9"/>
  <c r="H160" i="9"/>
  <c r="G160" i="9"/>
  <c r="F160" i="9"/>
  <c r="E160" i="9"/>
  <c r="B160" i="9" s="1"/>
  <c r="H159" i="9"/>
  <c r="G159" i="9"/>
  <c r="F159" i="9"/>
  <c r="E159" i="9"/>
  <c r="B159" i="9"/>
  <c r="H158" i="9"/>
  <c r="G158" i="9"/>
  <c r="E158" i="9" s="1"/>
  <c r="B158" i="9" s="1"/>
  <c r="F158" i="9"/>
  <c r="H157" i="9"/>
  <c r="G157" i="9"/>
  <c r="E157" i="9" s="1"/>
  <c r="F157" i="9"/>
  <c r="B157" i="9"/>
  <c r="F156" i="9"/>
  <c r="H155" i="9"/>
  <c r="G155" i="9"/>
  <c r="E155" i="9" s="1"/>
  <c r="F155" i="9"/>
  <c r="H154" i="9"/>
  <c r="G154" i="9"/>
  <c r="F154" i="9"/>
  <c r="E154" i="9"/>
  <c r="B154" i="9" s="1"/>
  <c r="H153" i="9"/>
  <c r="E153" i="9" s="1"/>
  <c r="B153" i="9" s="1"/>
  <c r="G153" i="9"/>
  <c r="F153" i="9"/>
  <c r="H152" i="9"/>
  <c r="G152" i="9"/>
  <c r="F152" i="9"/>
  <c r="E152" i="9"/>
  <c r="B152" i="9" s="1"/>
  <c r="H151" i="9"/>
  <c r="G151" i="9"/>
  <c r="F151" i="9"/>
  <c r="E151" i="9"/>
  <c r="B151" i="9"/>
  <c r="H150" i="9"/>
  <c r="G150" i="9"/>
  <c r="E150" i="9" s="1"/>
  <c r="B150" i="9" s="1"/>
  <c r="F150" i="9"/>
  <c r="H149" i="9"/>
  <c r="G149" i="9"/>
  <c r="E149" i="9" s="1"/>
  <c r="B149" i="9" s="1"/>
  <c r="F149" i="9"/>
  <c r="H148" i="9"/>
  <c r="G148" i="9"/>
  <c r="F148" i="9"/>
  <c r="E148" i="9"/>
  <c r="B148" i="9"/>
  <c r="H147" i="9"/>
  <c r="G147" i="9"/>
  <c r="E147" i="9" s="1"/>
  <c r="F147" i="9"/>
  <c r="H146" i="9"/>
  <c r="G146" i="9"/>
  <c r="F146" i="9"/>
  <c r="E146" i="9"/>
  <c r="B146" i="9" s="1"/>
  <c r="H145" i="9"/>
  <c r="E145" i="9" s="1"/>
  <c r="B145" i="9" s="1"/>
  <c r="G145" i="9"/>
  <c r="F145" i="9"/>
  <c r="H144" i="9"/>
  <c r="G144" i="9"/>
  <c r="F144" i="9"/>
  <c r="E144" i="9"/>
  <c r="B144" i="9" s="1"/>
  <c r="H143" i="9"/>
  <c r="G143" i="9"/>
  <c r="F143" i="9"/>
  <c r="E143" i="9"/>
  <c r="B143" i="9"/>
  <c r="H142" i="9"/>
  <c r="G142" i="9"/>
  <c r="E142" i="9" s="1"/>
  <c r="B142" i="9" s="1"/>
  <c r="F142" i="9"/>
  <c r="H141" i="9"/>
  <c r="G141" i="9"/>
  <c r="E141" i="9" s="1"/>
  <c r="B141" i="9" s="1"/>
  <c r="F141" i="9"/>
  <c r="H140" i="9"/>
  <c r="G140" i="9"/>
  <c r="F140" i="9"/>
  <c r="E140" i="9"/>
  <c r="B140" i="9"/>
  <c r="H139" i="9"/>
  <c r="G139" i="9"/>
  <c r="E139" i="9" s="1"/>
  <c r="B139" i="9" s="1"/>
  <c r="F139" i="9"/>
  <c r="H138" i="9"/>
  <c r="G138" i="9"/>
  <c r="F138" i="9"/>
  <c r="E138" i="9"/>
  <c r="B138" i="9" s="1"/>
  <c r="H137" i="9"/>
  <c r="E137" i="9" s="1"/>
  <c r="B137" i="9" s="1"/>
  <c r="G137" i="9"/>
  <c r="F137" i="9"/>
  <c r="H136" i="9"/>
  <c r="G136" i="9"/>
  <c r="F136" i="9"/>
  <c r="E136" i="9"/>
  <c r="B136" i="9" s="1"/>
  <c r="H135" i="9"/>
  <c r="G135" i="9"/>
  <c r="F135" i="9"/>
  <c r="E135" i="9"/>
  <c r="B135" i="9"/>
  <c r="H134" i="9"/>
  <c r="G134" i="9"/>
  <c r="E134" i="9" s="1"/>
  <c r="B134" i="9" s="1"/>
  <c r="F134" i="9"/>
  <c r="H133" i="9"/>
  <c r="G133" i="9"/>
  <c r="E133" i="9" s="1"/>
  <c r="B133" i="9" s="1"/>
  <c r="F133" i="9"/>
  <c r="H132" i="9"/>
  <c r="G132" i="9"/>
  <c r="F132" i="9"/>
  <c r="E132" i="9"/>
  <c r="B132" i="9"/>
  <c r="H131" i="9"/>
  <c r="G131" i="9"/>
  <c r="E131" i="9" s="1"/>
  <c r="B131" i="9" s="1"/>
  <c r="F131" i="9"/>
  <c r="H130" i="9"/>
  <c r="G130" i="9"/>
  <c r="F130" i="9"/>
  <c r="E130" i="9"/>
  <c r="B130" i="9" s="1"/>
  <c r="H129" i="9"/>
  <c r="E129" i="9" s="1"/>
  <c r="B129" i="9" s="1"/>
  <c r="G129" i="9"/>
  <c r="F129" i="9"/>
  <c r="H128" i="9"/>
  <c r="G128" i="9"/>
  <c r="F128" i="9"/>
  <c r="E128" i="9"/>
  <c r="B128" i="9" s="1"/>
  <c r="H127" i="9"/>
  <c r="G127" i="9"/>
  <c r="F127" i="9"/>
  <c r="E127" i="9"/>
  <c r="B127" i="9"/>
  <c r="H126" i="9"/>
  <c r="G126" i="9"/>
  <c r="E126" i="9" s="1"/>
  <c r="B126" i="9" s="1"/>
  <c r="F126" i="9"/>
  <c r="H125" i="9"/>
  <c r="G125" i="9"/>
  <c r="E125" i="9" s="1"/>
  <c r="F125" i="9"/>
  <c r="B125" i="9"/>
  <c r="H124" i="9"/>
  <c r="G124" i="9"/>
  <c r="F124" i="9"/>
  <c r="E124" i="9"/>
  <c r="B124" i="9"/>
  <c r="H123" i="9"/>
  <c r="G123" i="9"/>
  <c r="E123" i="9" s="1"/>
  <c r="F123" i="9"/>
  <c r="H122" i="9"/>
  <c r="G122" i="9"/>
  <c r="F122" i="9"/>
  <c r="E122" i="9"/>
  <c r="B122" i="9" s="1"/>
  <c r="H121" i="9"/>
  <c r="E121" i="9" s="1"/>
  <c r="B121" i="9" s="1"/>
  <c r="G121" i="9"/>
  <c r="F121" i="9"/>
  <c r="H120" i="9"/>
  <c r="G120" i="9"/>
  <c r="F120" i="9"/>
  <c r="E120" i="9"/>
  <c r="B120" i="9" s="1"/>
  <c r="H119" i="9"/>
  <c r="G119" i="9"/>
  <c r="F119" i="9"/>
  <c r="E119" i="9"/>
  <c r="B119" i="9"/>
  <c r="H118" i="9"/>
  <c r="G118" i="9"/>
  <c r="E118" i="9" s="1"/>
  <c r="B118" i="9" s="1"/>
  <c r="F118" i="9"/>
  <c r="H117" i="9"/>
  <c r="G117" i="9"/>
  <c r="E117" i="9" s="1"/>
  <c r="F117" i="9"/>
  <c r="B117" i="9"/>
  <c r="H116" i="9"/>
  <c r="G116" i="9"/>
  <c r="F116" i="9"/>
  <c r="E116" i="9"/>
  <c r="B116" i="9"/>
  <c r="H115" i="9"/>
  <c r="G115" i="9"/>
  <c r="E115" i="9" s="1"/>
  <c r="F115" i="9"/>
  <c r="H114" i="9"/>
  <c r="G114" i="9"/>
  <c r="F114" i="9"/>
  <c r="E114" i="9"/>
  <c r="B114" i="9" s="1"/>
  <c r="H113" i="9"/>
  <c r="E113" i="9" s="1"/>
  <c r="B113" i="9" s="1"/>
  <c r="G113" i="9"/>
  <c r="F113" i="9"/>
  <c r="H112" i="9"/>
  <c r="G112" i="9"/>
  <c r="F112" i="9"/>
  <c r="E112" i="9"/>
  <c r="B112" i="9" s="1"/>
  <c r="H111" i="9"/>
  <c r="G111" i="9"/>
  <c r="F111" i="9"/>
  <c r="E111" i="9"/>
  <c r="B111" i="9"/>
  <c r="H110" i="9"/>
  <c r="G110" i="9"/>
  <c r="E110" i="9" s="1"/>
  <c r="B110" i="9" s="1"/>
  <c r="F110" i="9"/>
  <c r="H109" i="9"/>
  <c r="G109" i="9"/>
  <c r="E109" i="9" s="1"/>
  <c r="F109" i="9"/>
  <c r="B109" i="9"/>
  <c r="H108" i="9"/>
  <c r="G108" i="9"/>
  <c r="F108" i="9"/>
  <c r="E108" i="9"/>
  <c r="B108" i="9"/>
  <c r="H107" i="9"/>
  <c r="G107" i="9"/>
  <c r="E107" i="9" s="1"/>
  <c r="F107" i="9"/>
  <c r="H106" i="9"/>
  <c r="G106" i="9"/>
  <c r="F106" i="9"/>
  <c r="E106" i="9"/>
  <c r="B106" i="9" s="1"/>
  <c r="H105" i="9"/>
  <c r="E105" i="9" s="1"/>
  <c r="B105" i="9" s="1"/>
  <c r="G105" i="9"/>
  <c r="F105" i="9"/>
  <c r="H104" i="9"/>
  <c r="G104" i="9"/>
  <c r="F104" i="9"/>
  <c r="E104" i="9"/>
  <c r="B104" i="9" s="1"/>
  <c r="H103" i="9"/>
  <c r="G103" i="9"/>
  <c r="F103" i="9"/>
  <c r="E103" i="9"/>
  <c r="B103" i="9"/>
  <c r="H102" i="9"/>
  <c r="G102" i="9"/>
  <c r="E102" i="9" s="1"/>
  <c r="B102" i="9" s="1"/>
  <c r="F102" i="9"/>
  <c r="H101" i="9"/>
  <c r="G101" i="9"/>
  <c r="E101" i="9" s="1"/>
  <c r="F101" i="9"/>
  <c r="B101" i="9"/>
  <c r="H100" i="9"/>
  <c r="G100" i="9"/>
  <c r="F100" i="9"/>
  <c r="E100" i="9"/>
  <c r="B100" i="9"/>
  <c r="H99" i="9"/>
  <c r="G99" i="9"/>
  <c r="E99" i="9" s="1"/>
  <c r="F99" i="9"/>
  <c r="H98" i="9"/>
  <c r="G98" i="9"/>
  <c r="F98" i="9"/>
  <c r="E98" i="9"/>
  <c r="B98" i="9" s="1"/>
  <c r="H97" i="9"/>
  <c r="E97" i="9" s="1"/>
  <c r="B97" i="9" s="1"/>
  <c r="G97" i="9"/>
  <c r="F97" i="9"/>
  <c r="H96" i="9"/>
  <c r="G96" i="9"/>
  <c r="F96" i="9"/>
  <c r="E96" i="9"/>
  <c r="B96" i="9" s="1"/>
  <c r="H95" i="9"/>
  <c r="G95" i="9"/>
  <c r="F95" i="9"/>
  <c r="E95" i="9"/>
  <c r="B95" i="9"/>
  <c r="H94" i="9"/>
  <c r="G94" i="9"/>
  <c r="E94" i="9" s="1"/>
  <c r="B94" i="9" s="1"/>
  <c r="F94" i="9"/>
  <c r="H93" i="9"/>
  <c r="G93" i="9"/>
  <c r="E93" i="9" s="1"/>
  <c r="F93" i="9"/>
  <c r="B93" i="9"/>
  <c r="H92" i="9"/>
  <c r="G92" i="9"/>
  <c r="F92" i="9"/>
  <c r="E92" i="9"/>
  <c r="B92" i="9"/>
  <c r="H91" i="9"/>
  <c r="G91" i="9"/>
  <c r="E91" i="9" s="1"/>
  <c r="F91" i="9"/>
  <c r="H90" i="9"/>
  <c r="G90" i="9"/>
  <c r="F90" i="9"/>
  <c r="E90" i="9"/>
  <c r="B90" i="9" s="1"/>
  <c r="H89" i="9"/>
  <c r="E89" i="9" s="1"/>
  <c r="B89" i="9" s="1"/>
  <c r="G89" i="9"/>
  <c r="F89" i="9"/>
  <c r="H88" i="9"/>
  <c r="G88" i="9"/>
  <c r="F88" i="9"/>
  <c r="E88" i="9"/>
  <c r="B88" i="9" s="1"/>
  <c r="H87" i="9"/>
  <c r="G87" i="9"/>
  <c r="F87" i="9"/>
  <c r="E87" i="9"/>
  <c r="B87" i="9"/>
  <c r="H86" i="9"/>
  <c r="G86" i="9"/>
  <c r="E86" i="9" s="1"/>
  <c r="B86" i="9" s="1"/>
  <c r="F86" i="9"/>
  <c r="H85" i="9"/>
  <c r="G85" i="9"/>
  <c r="E85" i="9" s="1"/>
  <c r="B85" i="9" s="1"/>
  <c r="F85" i="9"/>
  <c r="H84" i="9"/>
  <c r="G84" i="9"/>
  <c r="F84" i="9"/>
  <c r="E84" i="9"/>
  <c r="B84" i="9"/>
  <c r="H83" i="9"/>
  <c r="G83" i="9"/>
  <c r="E83" i="9" s="1"/>
  <c r="F83" i="9"/>
  <c r="H82" i="9"/>
  <c r="G82" i="9"/>
  <c r="F82" i="9"/>
  <c r="E82" i="9"/>
  <c r="B82" i="9" s="1"/>
  <c r="H81" i="9"/>
  <c r="G81" i="9"/>
  <c r="F81" i="9"/>
  <c r="H80" i="9"/>
  <c r="G80" i="9"/>
  <c r="F80" i="9"/>
  <c r="E80" i="9"/>
  <c r="B80" i="9" s="1"/>
  <c r="H79" i="9"/>
  <c r="G79" i="9"/>
  <c r="F79" i="9"/>
  <c r="E79" i="9"/>
  <c r="B79" i="9"/>
  <c r="H78" i="9"/>
  <c r="G78" i="9"/>
  <c r="E78" i="9" s="1"/>
  <c r="B78" i="9" s="1"/>
  <c r="F78" i="9"/>
  <c r="H77" i="9"/>
  <c r="G77" i="9"/>
  <c r="F77" i="9"/>
  <c r="H76" i="9"/>
  <c r="G76" i="9"/>
  <c r="F76" i="9"/>
  <c r="E76" i="9"/>
  <c r="B76" i="9"/>
  <c r="H75" i="9"/>
  <c r="G75" i="9"/>
  <c r="E75" i="9" s="1"/>
  <c r="B75" i="9" s="1"/>
  <c r="F75" i="9"/>
  <c r="H74" i="9"/>
  <c r="G74" i="9"/>
  <c r="F74" i="9"/>
  <c r="E74" i="9"/>
  <c r="B74" i="9" s="1"/>
  <c r="H73" i="9"/>
  <c r="G73" i="9"/>
  <c r="E73" i="9" s="1"/>
  <c r="B73" i="9" s="1"/>
  <c r="F73" i="9"/>
  <c r="H72" i="9"/>
  <c r="G72" i="9"/>
  <c r="F72" i="9"/>
  <c r="E72" i="9"/>
  <c r="B72" i="9" s="1"/>
  <c r="H71" i="9"/>
  <c r="G71" i="9"/>
  <c r="F71" i="9"/>
  <c r="E71" i="9"/>
  <c r="B71" i="9" s="1"/>
  <c r="H70" i="9"/>
  <c r="G70" i="9"/>
  <c r="E70" i="9" s="1"/>
  <c r="B70" i="9" s="1"/>
  <c r="F70" i="9"/>
  <c r="H69" i="9"/>
  <c r="G69" i="9"/>
  <c r="E69" i="9" s="1"/>
  <c r="F69" i="9"/>
  <c r="H68" i="9"/>
  <c r="G68" i="9"/>
  <c r="F68" i="9"/>
  <c r="E68" i="9"/>
  <c r="B68" i="9"/>
  <c r="H67" i="9"/>
  <c r="E67" i="9" s="1"/>
  <c r="B67" i="9" s="1"/>
  <c r="G67" i="9"/>
  <c r="F67" i="9"/>
  <c r="H66" i="9"/>
  <c r="G66" i="9"/>
  <c r="F66" i="9"/>
  <c r="E66" i="9"/>
  <c r="B66" i="9" s="1"/>
  <c r="H65" i="9"/>
  <c r="G65" i="9"/>
  <c r="E65" i="9" s="1"/>
  <c r="B65" i="9" s="1"/>
  <c r="F65" i="9"/>
  <c r="H64" i="9"/>
  <c r="G64" i="9"/>
  <c r="F64" i="9"/>
  <c r="E64" i="9"/>
  <c r="B64" i="9"/>
  <c r="H63" i="9"/>
  <c r="G63" i="9"/>
  <c r="E63" i="9" s="1"/>
  <c r="B63" i="9" s="1"/>
  <c r="F63" i="9"/>
  <c r="H62" i="9"/>
  <c r="G62" i="9"/>
  <c r="F62" i="9"/>
  <c r="E62" i="9"/>
  <c r="B62" i="9" s="1"/>
  <c r="H61" i="9"/>
  <c r="E61" i="9" s="1"/>
  <c r="B61" i="9" s="1"/>
  <c r="G61" i="9"/>
  <c r="F61" i="9"/>
  <c r="H60" i="9"/>
  <c r="G60" i="9"/>
  <c r="E60" i="9" s="1"/>
  <c r="B60" i="9" s="1"/>
  <c r="F60" i="9"/>
  <c r="H59" i="9"/>
  <c r="G59" i="9"/>
  <c r="F59" i="9"/>
  <c r="E59" i="9"/>
  <c r="B59" i="9"/>
  <c r="H58" i="9"/>
  <c r="G58" i="9"/>
  <c r="E58" i="9" s="1"/>
  <c r="B58" i="9" s="1"/>
  <c r="F58" i="9"/>
  <c r="H57" i="9"/>
  <c r="G57" i="9"/>
  <c r="F57" i="9"/>
  <c r="E57" i="9"/>
  <c r="B57" i="9" s="1"/>
  <c r="H56" i="9"/>
  <c r="G56" i="9"/>
  <c r="E56" i="9" s="1"/>
  <c r="B56" i="9" s="1"/>
  <c r="F56" i="9"/>
  <c r="H55" i="9"/>
  <c r="G55" i="9"/>
  <c r="E55" i="9" s="1"/>
  <c r="B55" i="9" s="1"/>
  <c r="F55" i="9"/>
  <c r="H54" i="9"/>
  <c r="E54" i="9" s="1"/>
  <c r="B54" i="9" s="1"/>
  <c r="G54" i="9"/>
  <c r="F54" i="9"/>
  <c r="H53" i="9"/>
  <c r="G53" i="9"/>
  <c r="F53" i="9"/>
  <c r="H52" i="9"/>
  <c r="G52" i="9"/>
  <c r="F52" i="9"/>
  <c r="H51" i="9"/>
  <c r="E51" i="9" s="1"/>
  <c r="B51" i="9" s="1"/>
  <c r="G51" i="9"/>
  <c r="F51" i="9"/>
  <c r="H50" i="9"/>
  <c r="G50" i="9"/>
  <c r="F50" i="9"/>
  <c r="H49" i="9"/>
  <c r="E49" i="9" s="1"/>
  <c r="B49" i="9" s="1"/>
  <c r="G49" i="9"/>
  <c r="F49" i="9"/>
  <c r="H48" i="9"/>
  <c r="E48" i="9" s="1"/>
  <c r="B48" i="9" s="1"/>
  <c r="G48" i="9"/>
  <c r="F48" i="9"/>
  <c r="H47" i="9"/>
  <c r="G47" i="9"/>
  <c r="F47" i="9"/>
  <c r="H46" i="9"/>
  <c r="E46" i="9" s="1"/>
  <c r="B46" i="9" s="1"/>
  <c r="G46" i="9"/>
  <c r="F46" i="9"/>
  <c r="H45" i="9"/>
  <c r="E45" i="9" s="1"/>
  <c r="B45" i="9" s="1"/>
  <c r="G45" i="9"/>
  <c r="F45" i="9"/>
  <c r="H44" i="9"/>
  <c r="G44" i="9"/>
  <c r="E44" i="9" s="1"/>
  <c r="F44" i="9"/>
  <c r="H43" i="9"/>
  <c r="G43" i="9"/>
  <c r="F43" i="9"/>
  <c r="E43" i="9"/>
  <c r="B43" i="9"/>
  <c r="H42" i="9"/>
  <c r="G42" i="9"/>
  <c r="F42" i="9"/>
  <c r="H41" i="9"/>
  <c r="G41" i="9"/>
  <c r="F41" i="9"/>
  <c r="E41" i="9"/>
  <c r="H40" i="9"/>
  <c r="G40" i="9"/>
  <c r="F40" i="9"/>
  <c r="E40" i="9"/>
  <c r="B40" i="9"/>
  <c r="H39" i="9"/>
  <c r="G39" i="9"/>
  <c r="F39" i="9"/>
  <c r="H38" i="9"/>
  <c r="E38" i="9" s="1"/>
  <c r="B38" i="9" s="1"/>
  <c r="G38" i="9"/>
  <c r="F38" i="9"/>
  <c r="H37" i="9"/>
  <c r="G37" i="9"/>
  <c r="F37" i="9"/>
  <c r="H36" i="9"/>
  <c r="G36" i="9"/>
  <c r="F36" i="9"/>
  <c r="H35" i="9"/>
  <c r="G35" i="9"/>
  <c r="F35" i="9"/>
  <c r="E35" i="9"/>
  <c r="B35" i="9"/>
  <c r="H34" i="9"/>
  <c r="G34" i="9"/>
  <c r="E34" i="9" s="1"/>
  <c r="B34" i="9" s="1"/>
  <c r="F34" i="9"/>
  <c r="H33" i="9"/>
  <c r="G33" i="9"/>
  <c r="F33" i="9"/>
  <c r="E33" i="9"/>
  <c r="B33" i="9" s="1"/>
  <c r="H32" i="9"/>
  <c r="E32" i="9" s="1"/>
  <c r="B32" i="9" s="1"/>
  <c r="G32" i="9"/>
  <c r="F32" i="9"/>
  <c r="H31" i="9"/>
  <c r="G31" i="9"/>
  <c r="F31" i="9"/>
  <c r="H30" i="9"/>
  <c r="E30" i="9" s="1"/>
  <c r="B30" i="9" s="1"/>
  <c r="G30" i="9"/>
  <c r="F30" i="9"/>
  <c r="H29" i="9"/>
  <c r="G29" i="9"/>
  <c r="E29" i="9" s="1"/>
  <c r="B29" i="9" s="1"/>
  <c r="F29" i="9"/>
  <c r="H28" i="9"/>
  <c r="G28" i="9"/>
  <c r="E28" i="9" s="1"/>
  <c r="F28" i="9"/>
  <c r="H27" i="9"/>
  <c r="G27" i="9"/>
  <c r="F27" i="9"/>
  <c r="E27" i="9"/>
  <c r="B27" i="9"/>
  <c r="H26" i="9"/>
  <c r="G26" i="9"/>
  <c r="F26" i="9"/>
  <c r="H25" i="9"/>
  <c r="G25" i="9"/>
  <c r="F25" i="9"/>
  <c r="E25" i="9"/>
  <c r="F24" i="9"/>
  <c r="F4" i="9"/>
  <c r="O3" i="9"/>
  <c r="G296" i="9" s="1"/>
  <c r="I3" i="9"/>
  <c r="H3" i="9"/>
  <c r="G3" i="9"/>
  <c r="D104" i="8"/>
  <c r="C1681" i="1" s="1"/>
  <c r="G1681" i="1" s="1"/>
  <c r="D97" i="8"/>
  <c r="D92" i="8"/>
  <c r="D87" i="8"/>
  <c r="D82" i="8"/>
  <c r="D77" i="8"/>
  <c r="D72" i="8"/>
  <c r="D67" i="8"/>
  <c r="D62" i="8"/>
  <c r="D57" i="8"/>
  <c r="D52" i="8"/>
  <c r="D46" i="8"/>
  <c r="C1623" i="1" s="1"/>
  <c r="D37" i="8"/>
  <c r="D27" i="8"/>
  <c r="D25" i="8" s="1"/>
  <c r="C1602" i="1" s="1"/>
  <c r="D18" i="8"/>
  <c r="D8" i="8"/>
  <c r="C1585" i="1" s="1"/>
  <c r="E44" i="7"/>
  <c r="E38" i="7" s="1"/>
  <c r="I35" i="3" s="1"/>
  <c r="D44" i="7"/>
  <c r="D38" i="7" s="1"/>
  <c r="H35" i="3" s="1"/>
  <c r="E39" i="7"/>
  <c r="D39" i="7"/>
  <c r="E30" i="7"/>
  <c r="D30" i="7"/>
  <c r="E23" i="7"/>
  <c r="D23" i="7"/>
  <c r="D22" i="7" s="1"/>
  <c r="E14" i="7"/>
  <c r="D14" i="7"/>
  <c r="E7" i="7"/>
  <c r="E6" i="7" s="1"/>
  <c r="D7" i="7"/>
  <c r="D6"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E89" i="6" s="1"/>
  <c r="D1485" i="1" s="1"/>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4" i="5"/>
  <c r="F253" i="5"/>
  <c r="E252" i="5"/>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E203" i="5" s="1"/>
  <c r="H338" i="9" s="1"/>
  <c r="D211" i="5"/>
  <c r="F211" i="5" s="1"/>
  <c r="F210" i="5"/>
  <c r="F209" i="5"/>
  <c r="F208" i="5"/>
  <c r="F207" i="5"/>
  <c r="F206" i="5"/>
  <c r="F205" i="5"/>
  <c r="F204" i="5"/>
  <c r="E204" i="5"/>
  <c r="D204" i="5"/>
  <c r="D203" i="5" s="1"/>
  <c r="G338" i="9" s="1"/>
  <c r="F203"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E135" i="5"/>
  <c r="F135" i="5" s="1"/>
  <c r="D135" i="5"/>
  <c r="F134" i="5"/>
  <c r="F133" i="5"/>
  <c r="F132" i="5"/>
  <c r="F131" i="5"/>
  <c r="F130" i="5"/>
  <c r="F129" i="5"/>
  <c r="F128" i="5"/>
  <c r="E127" i="5"/>
  <c r="D127" i="5"/>
  <c r="F127" i="5" s="1"/>
  <c r="F126" i="5"/>
  <c r="F125" i="5"/>
  <c r="F124" i="5"/>
  <c r="F123" i="5"/>
  <c r="F122" i="5"/>
  <c r="F121" i="5"/>
  <c r="F120" i="5"/>
  <c r="E120" i="5"/>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E70" i="5" s="1"/>
  <c r="D71" i="5"/>
  <c r="D70" i="5" s="1"/>
  <c r="C1075" i="1" s="1"/>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1050" i="1" s="1"/>
  <c r="G1050" i="1" s="1"/>
  <c r="D45" i="5"/>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F19" i="5" s="1"/>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F598" i="4" s="1"/>
  <c r="F596" i="4"/>
  <c r="F595" i="4"/>
  <c r="E594" i="4"/>
  <c r="D594" i="4"/>
  <c r="F594" i="4" s="1"/>
  <c r="F593" i="4"/>
  <c r="F592" i="4"/>
  <c r="F591" i="4"/>
  <c r="E591" i="4"/>
  <c r="D591" i="4"/>
  <c r="F590" i="4"/>
  <c r="E589" i="4"/>
  <c r="D589" i="4"/>
  <c r="F589" i="4" s="1"/>
  <c r="F588" i="4"/>
  <c r="F587" i="4"/>
  <c r="F586" i="4"/>
  <c r="E585" i="4"/>
  <c r="D585" i="4"/>
  <c r="F585" i="4" s="1"/>
  <c r="E584" i="4"/>
  <c r="F583" i="4"/>
  <c r="F582" i="4"/>
  <c r="E581" i="4"/>
  <c r="D581" i="4"/>
  <c r="F581" i="4" s="1"/>
  <c r="F580" i="4"/>
  <c r="F579" i="4"/>
  <c r="F578" i="4"/>
  <c r="E578" i="4"/>
  <c r="E571" i="4" s="1"/>
  <c r="D578" i="4"/>
  <c r="D571" i="4" s="1"/>
  <c r="F571"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E532" i="4"/>
  <c r="D532" i="4"/>
  <c r="F532" i="4" s="1"/>
  <c r="F531" i="4"/>
  <c r="F530" i="4"/>
  <c r="E529" i="4"/>
  <c r="D529" i="4"/>
  <c r="F529" i="4" s="1"/>
  <c r="F528" i="4"/>
  <c r="F527" i="4"/>
  <c r="F526" i="4"/>
  <c r="E526" i="4"/>
  <c r="E522" i="4" s="1"/>
  <c r="D516" i="1" s="1"/>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1" i="4" s="1"/>
  <c r="F490" i="4"/>
  <c r="F489" i="4"/>
  <c r="E488" i="4"/>
  <c r="D488" i="4"/>
  <c r="F488" i="4" s="1"/>
  <c r="F487" i="4"/>
  <c r="F486" i="4"/>
  <c r="E485" i="4"/>
  <c r="E479" i="4" s="1"/>
  <c r="D485" i="4"/>
  <c r="F485" i="4" s="1"/>
  <c r="F484" i="4"/>
  <c r="F483" i="4"/>
  <c r="F482" i="4"/>
  <c r="F481" i="4"/>
  <c r="E480" i="4"/>
  <c r="D480" i="4"/>
  <c r="F480" i="4" s="1"/>
  <c r="F479" i="4"/>
  <c r="D479" i="4"/>
  <c r="F478" i="4"/>
  <c r="F477" i="4"/>
  <c r="E476" i="4"/>
  <c r="D476" i="4"/>
  <c r="F476" i="4" s="1"/>
  <c r="F475" i="4"/>
  <c r="F474" i="4"/>
  <c r="F473" i="4"/>
  <c r="E473" i="4"/>
  <c r="D473" i="4"/>
  <c r="F472" i="4"/>
  <c r="F471" i="4"/>
  <c r="E470" i="4"/>
  <c r="E466" i="4" s="1"/>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3" i="1" s="1"/>
  <c r="D428" i="4"/>
  <c r="C423" i="1" s="1"/>
  <c r="F427" i="4"/>
  <c r="E427" i="4"/>
  <c r="D422" i="1" s="1"/>
  <c r="D427" i="4"/>
  <c r="E426" i="4"/>
  <c r="D426" i="4"/>
  <c r="C421" i="1" s="1"/>
  <c r="F421" i="4"/>
  <c r="F420" i="4"/>
  <c r="F419" i="4"/>
  <c r="F416" i="4"/>
  <c r="F415" i="4"/>
  <c r="F414" i="4"/>
  <c r="F413" i="4"/>
  <c r="E412" i="4"/>
  <c r="D407" i="1" s="1"/>
  <c r="H407" i="1" s="1"/>
  <c r="D412" i="4"/>
  <c r="F411" i="4"/>
  <c r="E410" i="4"/>
  <c r="D410" i="4"/>
  <c r="F410" i="4" s="1"/>
  <c r="F409" i="4"/>
  <c r="F408" i="4"/>
  <c r="E407" i="4"/>
  <c r="E406" i="4" s="1"/>
  <c r="D407" i="4"/>
  <c r="F407" i="4" s="1"/>
  <c r="F405" i="4"/>
  <c r="F404" i="4"/>
  <c r="F403" i="4"/>
  <c r="F402" i="4"/>
  <c r="F401" i="4"/>
  <c r="E401" i="4"/>
  <c r="D401" i="4"/>
  <c r="F400" i="4"/>
  <c r="F399" i="4"/>
  <c r="F398" i="4"/>
  <c r="E398" i="4"/>
  <c r="D398" i="4"/>
  <c r="F397" i="4"/>
  <c r="F396" i="4"/>
  <c r="F395" i="4"/>
  <c r="F394" i="4"/>
  <c r="F393" i="4"/>
  <c r="E393" i="4"/>
  <c r="D393" i="4"/>
  <c r="F392" i="4"/>
  <c r="F391" i="4"/>
  <c r="F390" i="4"/>
  <c r="F389" i="4"/>
  <c r="E388" i="4"/>
  <c r="F388" i="4" s="1"/>
  <c r="D388" i="4"/>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5" i="4"/>
  <c r="F364" i="4"/>
  <c r="F363" i="4"/>
  <c r="F362" i="4"/>
  <c r="E362" i="4"/>
  <c r="D362"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F336" i="4"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7" i="4"/>
  <c r="F276" i="4"/>
  <c r="F275" i="4"/>
  <c r="F274" i="4"/>
  <c r="E274" i="4"/>
  <c r="D274" i="4"/>
  <c r="F272" i="4"/>
  <c r="F271" i="4"/>
  <c r="F270" i="4"/>
  <c r="E269" i="4"/>
  <c r="D269" i="4"/>
  <c r="F268" i="4"/>
  <c r="F267" i="4"/>
  <c r="F266" i="4"/>
  <c r="F265" i="4"/>
  <c r="F264" i="4"/>
  <c r="E263" i="4"/>
  <c r="D263" i="4"/>
  <c r="E262" i="4"/>
  <c r="F261" i="4"/>
  <c r="F260" i="4"/>
  <c r="F259" i="4"/>
  <c r="F258" i="4"/>
  <c r="E257" i="4"/>
  <c r="F257" i="4" s="1"/>
  <c r="D257" i="4"/>
  <c r="F256" i="4"/>
  <c r="F255" i="4"/>
  <c r="F254" i="4"/>
  <c r="E254" i="4"/>
  <c r="D250" i="1" s="1"/>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E222" i="4"/>
  <c r="D222" i="4"/>
  <c r="F222" i="4" s="1"/>
  <c r="E221"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D153" i="4" s="1"/>
  <c r="C149" i="1" s="1"/>
  <c r="F151" i="4"/>
  <c r="F150" i="4"/>
  <c r="F149" i="4"/>
  <c r="F148" i="4"/>
  <c r="F147" i="4"/>
  <c r="F146" i="4"/>
  <c r="F145" i="4"/>
  <c r="F144" i="4"/>
  <c r="F143" i="4"/>
  <c r="F142" i="4"/>
  <c r="F141" i="4"/>
  <c r="E141" i="4"/>
  <c r="E140" i="4" s="1"/>
  <c r="F140" i="4" s="1"/>
  <c r="D141" i="4"/>
  <c r="D140" i="4"/>
  <c r="F139" i="4"/>
  <c r="F138" i="4"/>
  <c r="F137" i="4"/>
  <c r="F136" i="4"/>
  <c r="E135" i="4"/>
  <c r="E134" i="4" s="1"/>
  <c r="D130" i="1" s="1"/>
  <c r="D135" i="4"/>
  <c r="D134" i="4" s="1"/>
  <c r="F133" i="4"/>
  <c r="F132" i="4"/>
  <c r="F131" i="4"/>
  <c r="F130" i="4"/>
  <c r="E129" i="4"/>
  <c r="F129" i="4" s="1"/>
  <c r="D129" i="4"/>
  <c r="F128" i="4"/>
  <c r="F127" i="4"/>
  <c r="E126" i="4"/>
  <c r="D126" i="4"/>
  <c r="D125" i="4" s="1"/>
  <c r="F124" i="4"/>
  <c r="F123" i="4"/>
  <c r="F122" i="4"/>
  <c r="F121" i="4"/>
  <c r="F120" i="4"/>
  <c r="E120" i="4"/>
  <c r="D120" i="4"/>
  <c r="F119" i="4"/>
  <c r="F118" i="4"/>
  <c r="F117" i="4"/>
  <c r="F116" i="4"/>
  <c r="F115" i="4"/>
  <c r="F114" i="4"/>
  <c r="F113" i="4"/>
  <c r="E112" i="4"/>
  <c r="F112" i="4" s="1"/>
  <c r="D112" i="4"/>
  <c r="F111" i="4"/>
  <c r="F110" i="4"/>
  <c r="F109" i="4"/>
  <c r="F108" i="4"/>
  <c r="F107" i="4"/>
  <c r="E107" i="4"/>
  <c r="E106" i="4" s="1"/>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1" i="4"/>
  <c r="F80" i="4"/>
  <c r="F79" i="4"/>
  <c r="F78" i="4"/>
  <c r="E77" i="4"/>
  <c r="D77" i="4"/>
  <c r="F76" i="4"/>
  <c r="F75" i="4"/>
  <c r="E74" i="4"/>
  <c r="D74" i="4"/>
  <c r="F74" i="4" s="1"/>
  <c r="F73" i="4"/>
  <c r="F72" i="4"/>
  <c r="F71" i="4"/>
  <c r="E71" i="4"/>
  <c r="D71" i="4"/>
  <c r="F70" i="4"/>
  <c r="F69" i="4"/>
  <c r="F68" i="4"/>
  <c r="E68" i="4"/>
  <c r="D68" i="4"/>
  <c r="F67" i="4"/>
  <c r="F66" i="4"/>
  <c r="F65" i="4"/>
  <c r="E64" i="4"/>
  <c r="D64" i="4"/>
  <c r="F64" i="4" s="1"/>
  <c r="F63" i="4"/>
  <c r="F62" i="4"/>
  <c r="E61" i="4"/>
  <c r="F61" i="4" s="1"/>
  <c r="D61" i="4"/>
  <c r="F60" i="4"/>
  <c r="F59" i="4"/>
  <c r="E58" i="4"/>
  <c r="F58" i="4" s="1"/>
  <c r="D58" i="4"/>
  <c r="F57" i="4"/>
  <c r="F56" i="4"/>
  <c r="F55" i="4"/>
  <c r="F54" i="4"/>
  <c r="E53" i="4"/>
  <c r="F53" i="4" s="1"/>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G41" i="3"/>
  <c r="B41" i="3"/>
  <c r="G40" i="3"/>
  <c r="B40" i="3"/>
  <c r="G39" i="3"/>
  <c r="B39" i="3"/>
  <c r="H38" i="3"/>
  <c r="G38" i="3"/>
  <c r="B38" i="3"/>
  <c r="I36" i="3"/>
  <c r="H36" i="3"/>
  <c r="G36" i="3"/>
  <c r="B36" i="3"/>
  <c r="G35" i="3"/>
  <c r="B35" i="3"/>
  <c r="H34" i="3"/>
  <c r="G34" i="3"/>
  <c r="B34"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G1684" i="1" s="1"/>
  <c r="C1683" i="1"/>
  <c r="H1683" i="1" s="1"/>
  <c r="C1682" i="1"/>
  <c r="H1680" i="1"/>
  <c r="G1680" i="1"/>
  <c r="C1680" i="1"/>
  <c r="G1679" i="1"/>
  <c r="C1679" i="1"/>
  <c r="H1679" i="1" s="1"/>
  <c r="H1678" i="1"/>
  <c r="G1678" i="1"/>
  <c r="C1678" i="1"/>
  <c r="H1677" i="1"/>
  <c r="C1677" i="1"/>
  <c r="G1677" i="1" s="1"/>
  <c r="H1676" i="1"/>
  <c r="G1676" i="1"/>
  <c r="C1676" i="1"/>
  <c r="H1675" i="1"/>
  <c r="G1675" i="1"/>
  <c r="C1675" i="1"/>
  <c r="C1674" i="1"/>
  <c r="C1673" i="1"/>
  <c r="H1673" i="1" s="1"/>
  <c r="H1672" i="1"/>
  <c r="G1672" i="1"/>
  <c r="C1672" i="1"/>
  <c r="C1671" i="1"/>
  <c r="H1671" i="1" s="1"/>
  <c r="C1670" i="1"/>
  <c r="H1670" i="1" s="1"/>
  <c r="C1669" i="1"/>
  <c r="G1669" i="1" s="1"/>
  <c r="H1668" i="1"/>
  <c r="C1668" i="1"/>
  <c r="G1668" i="1" s="1"/>
  <c r="C1667" i="1"/>
  <c r="H1667" i="1" s="1"/>
  <c r="C1666" i="1"/>
  <c r="H1665" i="1"/>
  <c r="G1665" i="1"/>
  <c r="C1665" i="1"/>
  <c r="H1664" i="1"/>
  <c r="G1664" i="1"/>
  <c r="C1664" i="1"/>
  <c r="G1663" i="1"/>
  <c r="C1663" i="1"/>
  <c r="H1663" i="1" s="1"/>
  <c r="H1662" i="1"/>
  <c r="G1662" i="1"/>
  <c r="C1662" i="1"/>
  <c r="H1661" i="1"/>
  <c r="C1661" i="1"/>
  <c r="G1661" i="1" s="1"/>
  <c r="G1660" i="1"/>
  <c r="C1660" i="1"/>
  <c r="H1660" i="1" s="1"/>
  <c r="H1659" i="1"/>
  <c r="G1659" i="1"/>
  <c r="C1659" i="1"/>
  <c r="C1658" i="1"/>
  <c r="G1657" i="1"/>
  <c r="C1657" i="1"/>
  <c r="H1657" i="1" s="1"/>
  <c r="H1656" i="1"/>
  <c r="G1656" i="1"/>
  <c r="C1656" i="1"/>
  <c r="C1655" i="1"/>
  <c r="H1655" i="1" s="1"/>
  <c r="G1654" i="1"/>
  <c r="C1654" i="1"/>
  <c r="H1654" i="1" s="1"/>
  <c r="H1653" i="1"/>
  <c r="G1653" i="1"/>
  <c r="C1653" i="1"/>
  <c r="G1652" i="1"/>
  <c r="C1652" i="1"/>
  <c r="H1652" i="1" s="1"/>
  <c r="G1651" i="1"/>
  <c r="C1651" i="1"/>
  <c r="H1651" i="1" s="1"/>
  <c r="C1650" i="1"/>
  <c r="H1649" i="1"/>
  <c r="C1649" i="1"/>
  <c r="G1649" i="1" s="1"/>
  <c r="H1648" i="1"/>
  <c r="G1648" i="1"/>
  <c r="C1648" i="1"/>
  <c r="G1647" i="1"/>
  <c r="C1647" i="1"/>
  <c r="H1647" i="1" s="1"/>
  <c r="H1646" i="1"/>
  <c r="C1646" i="1"/>
  <c r="G1646" i="1" s="1"/>
  <c r="H1645" i="1"/>
  <c r="G1645" i="1"/>
  <c r="C1645" i="1"/>
  <c r="H1644" i="1"/>
  <c r="C1644" i="1"/>
  <c r="G1644" i="1" s="1"/>
  <c r="G1643" i="1"/>
  <c r="C1643" i="1"/>
  <c r="H1643" i="1" s="1"/>
  <c r="C1642" i="1"/>
  <c r="H1641" i="1"/>
  <c r="G1641" i="1"/>
  <c r="C1641" i="1"/>
  <c r="H1640" i="1"/>
  <c r="G1640" i="1"/>
  <c r="C1640" i="1"/>
  <c r="C1639" i="1"/>
  <c r="H1638" i="1"/>
  <c r="G1638" i="1"/>
  <c r="C1638" i="1"/>
  <c r="H1637" i="1"/>
  <c r="G1637" i="1"/>
  <c r="C1637" i="1"/>
  <c r="G1636" i="1"/>
  <c r="C1636" i="1"/>
  <c r="H1636" i="1" s="1"/>
  <c r="C1635" i="1"/>
  <c r="G1635" i="1" s="1"/>
  <c r="C1634" i="1"/>
  <c r="C1633" i="1"/>
  <c r="H1632" i="1"/>
  <c r="G1632" i="1"/>
  <c r="C1632" i="1"/>
  <c r="G1631" i="1"/>
  <c r="C1631" i="1"/>
  <c r="H1631" i="1" s="1"/>
  <c r="C1630" i="1"/>
  <c r="H1629" i="1"/>
  <c r="G1629" i="1"/>
  <c r="C1629" i="1"/>
  <c r="C1627" i="1"/>
  <c r="H1627" i="1" s="1"/>
  <c r="C1626" i="1"/>
  <c r="H1625" i="1"/>
  <c r="G1625" i="1"/>
  <c r="C1625" i="1"/>
  <c r="H1624" i="1"/>
  <c r="G1624" i="1"/>
  <c r="C1624" i="1"/>
  <c r="C1620" i="1"/>
  <c r="H1620" i="1" s="1"/>
  <c r="H1619" i="1"/>
  <c r="C1619" i="1"/>
  <c r="G1619" i="1" s="1"/>
  <c r="C1618" i="1"/>
  <c r="C1617" i="1"/>
  <c r="H1616" i="1"/>
  <c r="G1616" i="1"/>
  <c r="C1616" i="1"/>
  <c r="G1615" i="1"/>
  <c r="C1615" i="1"/>
  <c r="H1615" i="1" s="1"/>
  <c r="C1614" i="1"/>
  <c r="H1613" i="1"/>
  <c r="C1613" i="1"/>
  <c r="G1613" i="1" s="1"/>
  <c r="C1612" i="1"/>
  <c r="G1612" i="1" s="1"/>
  <c r="G1611" i="1"/>
  <c r="C1611" i="1"/>
  <c r="H1611" i="1" s="1"/>
  <c r="C1610" i="1"/>
  <c r="G1609" i="1"/>
  <c r="C1609" i="1"/>
  <c r="H1609" i="1" s="1"/>
  <c r="G1608" i="1"/>
  <c r="C1608" i="1"/>
  <c r="H1608" i="1" s="1"/>
  <c r="C1607" i="1"/>
  <c r="H1607" i="1" s="1"/>
  <c r="G1606" i="1"/>
  <c r="C1606" i="1"/>
  <c r="H1606" i="1" s="1"/>
  <c r="C1605" i="1"/>
  <c r="H1605" i="1" s="1"/>
  <c r="C1603" i="1"/>
  <c r="G1603" i="1" s="1"/>
  <c r="C1601" i="1"/>
  <c r="H1601" i="1" s="1"/>
  <c r="H1600" i="1"/>
  <c r="G1600" i="1"/>
  <c r="C1600" i="1"/>
  <c r="G1599" i="1"/>
  <c r="C1599" i="1"/>
  <c r="H1599" i="1" s="1"/>
  <c r="G1598" i="1"/>
  <c r="C1598" i="1"/>
  <c r="H1598" i="1" s="1"/>
  <c r="H1597" i="1"/>
  <c r="G1597" i="1"/>
  <c r="C1597" i="1"/>
  <c r="C1596" i="1"/>
  <c r="H1595" i="1"/>
  <c r="G1595" i="1"/>
  <c r="C1595" i="1"/>
  <c r="C1594" i="1"/>
  <c r="C1593" i="1"/>
  <c r="H1593" i="1" s="1"/>
  <c r="C1592" i="1"/>
  <c r="H1592" i="1" s="1"/>
  <c r="C1591" i="1"/>
  <c r="H1591" i="1" s="1"/>
  <c r="C1590" i="1"/>
  <c r="H1590" i="1" s="1"/>
  <c r="H1589" i="1"/>
  <c r="C1589" i="1"/>
  <c r="G1589" i="1" s="1"/>
  <c r="C1588" i="1"/>
  <c r="G1588" i="1" s="1"/>
  <c r="C1587" i="1"/>
  <c r="H1587" i="1" s="1"/>
  <c r="C1586" i="1"/>
  <c r="H1584" i="1"/>
  <c r="C1584" i="1"/>
  <c r="G1584" i="1" s="1"/>
  <c r="H1582" i="1"/>
  <c r="G1582" i="1"/>
  <c r="C1582" i="1"/>
  <c r="J1581" i="1"/>
  <c r="D1581" i="1"/>
  <c r="C1581" i="1"/>
  <c r="J1580" i="1"/>
  <c r="I1580" i="1"/>
  <c r="G1580" i="1"/>
  <c r="D1580" i="1"/>
  <c r="C1580" i="1"/>
  <c r="H1580" i="1" s="1"/>
  <c r="D1579" i="1"/>
  <c r="C1579" i="1"/>
  <c r="J1579" i="1" s="1"/>
  <c r="G1578" i="1"/>
  <c r="D1578" i="1"/>
  <c r="C1578" i="1"/>
  <c r="G1577" i="1"/>
  <c r="D1577" i="1"/>
  <c r="C1577" i="1"/>
  <c r="H1577" i="1" s="1"/>
  <c r="H1576" i="1"/>
  <c r="G1576" i="1"/>
  <c r="I1576" i="1" s="1"/>
  <c r="D1576" i="1"/>
  <c r="C1576" i="1"/>
  <c r="J1576" i="1" s="1"/>
  <c r="G1575" i="1"/>
  <c r="D1575" i="1"/>
  <c r="C1575" i="1"/>
  <c r="D1574" i="1"/>
  <c r="C1574" i="1"/>
  <c r="J1573" i="1"/>
  <c r="G1573" i="1"/>
  <c r="I1573" i="1" s="1"/>
  <c r="D1573" i="1"/>
  <c r="C1573" i="1"/>
  <c r="H1573" i="1" s="1"/>
  <c r="D1572" i="1"/>
  <c r="C1572" i="1"/>
  <c r="G1571" i="1"/>
  <c r="D1571" i="1"/>
  <c r="C1571" i="1"/>
  <c r="H1571" i="1" s="1"/>
  <c r="D1570" i="1"/>
  <c r="C1570" i="1"/>
  <c r="J1570" i="1" s="1"/>
  <c r="D1569" i="1"/>
  <c r="C1569" i="1"/>
  <c r="D1568" i="1"/>
  <c r="C1568" i="1"/>
  <c r="J1567" i="1"/>
  <c r="G1567" i="1"/>
  <c r="D1567" i="1"/>
  <c r="C1567" i="1"/>
  <c r="H1567" i="1" s="1"/>
  <c r="I1567" i="1" s="1"/>
  <c r="D1566" i="1"/>
  <c r="C1566" i="1"/>
  <c r="J1566" i="1" s="1"/>
  <c r="D1565" i="1"/>
  <c r="C1565" i="1"/>
  <c r="D1564" i="1"/>
  <c r="C1564" i="1"/>
  <c r="D1563" i="1"/>
  <c r="H1563" i="1" s="1"/>
  <c r="C1563" i="1"/>
  <c r="G1562" i="1"/>
  <c r="D1562" i="1"/>
  <c r="C1562" i="1"/>
  <c r="D1561" i="1"/>
  <c r="C1561" i="1"/>
  <c r="J1560" i="1"/>
  <c r="G1560" i="1"/>
  <c r="I1560" i="1" s="1"/>
  <c r="D1560" i="1"/>
  <c r="C1560" i="1"/>
  <c r="H1560" i="1" s="1"/>
  <c r="H1559" i="1"/>
  <c r="G1559" i="1"/>
  <c r="I1559" i="1" s="1"/>
  <c r="D1559" i="1"/>
  <c r="C1559" i="1"/>
  <c r="J1559" i="1" s="1"/>
  <c r="G1558" i="1"/>
  <c r="D1558" i="1"/>
  <c r="C1558" i="1"/>
  <c r="D1557" i="1"/>
  <c r="C1557" i="1"/>
  <c r="D1556" i="1"/>
  <c r="C1556" i="1"/>
  <c r="H1556" i="1" s="1"/>
  <c r="C1555" i="1"/>
  <c r="J1554" i="1"/>
  <c r="G1554" i="1"/>
  <c r="D1554" i="1"/>
  <c r="C1554" i="1"/>
  <c r="H1554" i="1" s="1"/>
  <c r="I1554" i="1" s="1"/>
  <c r="D1553" i="1"/>
  <c r="C1553" i="1"/>
  <c r="D1552" i="1"/>
  <c r="C1552" i="1"/>
  <c r="D1551" i="1"/>
  <c r="C1551" i="1"/>
  <c r="J1550" i="1"/>
  <c r="G1550" i="1"/>
  <c r="D1550" i="1"/>
  <c r="C1550" i="1"/>
  <c r="H1550" i="1" s="1"/>
  <c r="I1550" i="1" s="1"/>
  <c r="D1549" i="1"/>
  <c r="C1549" i="1"/>
  <c r="J1549" i="1" s="1"/>
  <c r="D1548" i="1"/>
  <c r="C1548" i="1"/>
  <c r="D1547" i="1"/>
  <c r="H1547" i="1" s="1"/>
  <c r="C1547" i="1"/>
  <c r="J1547" i="1" s="1"/>
  <c r="H1546" i="1"/>
  <c r="D1546" i="1"/>
  <c r="G1546" i="1" s="1"/>
  <c r="C1546" i="1"/>
  <c r="H1545" i="1"/>
  <c r="G1545" i="1"/>
  <c r="D1545" i="1"/>
  <c r="J1545" i="1" s="1"/>
  <c r="C1545" i="1"/>
  <c r="J1544" i="1"/>
  <c r="D1544" i="1"/>
  <c r="C1544" i="1"/>
  <c r="J1543" i="1"/>
  <c r="H1543" i="1"/>
  <c r="D1543" i="1"/>
  <c r="C1543" i="1"/>
  <c r="G1543" i="1" s="1"/>
  <c r="D1542" i="1"/>
  <c r="C1542" i="1"/>
  <c r="H1541" i="1"/>
  <c r="G1541" i="1"/>
  <c r="D1541" i="1"/>
  <c r="J1541" i="1" s="1"/>
  <c r="C1541" i="1"/>
  <c r="D1540" i="1"/>
  <c r="C1540" i="1"/>
  <c r="C1539" i="1"/>
  <c r="H1536" i="1"/>
  <c r="D1536" i="1"/>
  <c r="C1536" i="1"/>
  <c r="G1536" i="1" s="1"/>
  <c r="H1535" i="1"/>
  <c r="G1535" i="1"/>
  <c r="D1535" i="1"/>
  <c r="C1535" i="1"/>
  <c r="H1534" i="1"/>
  <c r="D1534" i="1"/>
  <c r="C1534" i="1"/>
  <c r="G1534" i="1" s="1"/>
  <c r="G1533" i="1"/>
  <c r="D1533" i="1"/>
  <c r="H1533" i="1" s="1"/>
  <c r="C1533" i="1"/>
  <c r="H1532" i="1"/>
  <c r="D1532" i="1"/>
  <c r="C1532" i="1"/>
  <c r="G1532" i="1" s="1"/>
  <c r="D1531" i="1"/>
  <c r="H1531" i="1" s="1"/>
  <c r="C1531" i="1"/>
  <c r="H1530" i="1"/>
  <c r="D1530" i="1"/>
  <c r="C1530" i="1"/>
  <c r="G1530" i="1" s="1"/>
  <c r="H1529" i="1"/>
  <c r="G1529" i="1"/>
  <c r="D1529" i="1"/>
  <c r="C1529" i="1"/>
  <c r="H1528" i="1"/>
  <c r="D1528" i="1"/>
  <c r="C1528" i="1"/>
  <c r="G1528" i="1" s="1"/>
  <c r="H1527" i="1"/>
  <c r="G1527" i="1"/>
  <c r="D1527" i="1"/>
  <c r="C1527" i="1"/>
  <c r="H1526" i="1"/>
  <c r="D1526" i="1"/>
  <c r="C1526" i="1"/>
  <c r="G1526" i="1" s="1"/>
  <c r="G1525" i="1"/>
  <c r="D1525" i="1"/>
  <c r="H1525" i="1" s="1"/>
  <c r="C1525" i="1"/>
  <c r="H1524" i="1"/>
  <c r="D1524" i="1"/>
  <c r="C1524" i="1"/>
  <c r="G1524" i="1" s="1"/>
  <c r="D1523" i="1"/>
  <c r="H1523" i="1" s="1"/>
  <c r="C1523" i="1"/>
  <c r="H1522" i="1"/>
  <c r="D1522" i="1"/>
  <c r="C1522" i="1"/>
  <c r="G1522" i="1" s="1"/>
  <c r="H1521" i="1"/>
  <c r="G1521" i="1"/>
  <c r="D1521" i="1"/>
  <c r="C1521" i="1"/>
  <c r="H1520" i="1"/>
  <c r="D1520" i="1"/>
  <c r="C1520" i="1"/>
  <c r="G1520" i="1" s="1"/>
  <c r="H1519" i="1"/>
  <c r="G1519" i="1"/>
  <c r="D1519" i="1"/>
  <c r="C1519" i="1"/>
  <c r="H1518" i="1"/>
  <c r="D1518" i="1"/>
  <c r="C1518" i="1"/>
  <c r="G1518" i="1" s="1"/>
  <c r="G1517" i="1"/>
  <c r="D1517" i="1"/>
  <c r="H1517" i="1" s="1"/>
  <c r="C1517" i="1"/>
  <c r="H1516" i="1"/>
  <c r="D1516" i="1"/>
  <c r="C1516" i="1"/>
  <c r="G1516" i="1" s="1"/>
  <c r="D1515" i="1"/>
  <c r="H1515" i="1" s="1"/>
  <c r="C1515" i="1"/>
  <c r="H1514" i="1"/>
  <c r="D1514" i="1"/>
  <c r="C1514" i="1"/>
  <c r="G1514" i="1" s="1"/>
  <c r="H1513" i="1"/>
  <c r="D1513" i="1"/>
  <c r="G1513" i="1" s="1"/>
  <c r="C1513" i="1"/>
  <c r="H1512" i="1"/>
  <c r="D1512" i="1"/>
  <c r="C1512" i="1"/>
  <c r="G1512" i="1" s="1"/>
  <c r="H1511" i="1"/>
  <c r="G1511" i="1"/>
  <c r="D1511" i="1"/>
  <c r="C1511" i="1"/>
  <c r="D1510" i="1"/>
  <c r="D1509" i="1"/>
  <c r="H1509" i="1" s="1"/>
  <c r="C1509" i="1"/>
  <c r="H1508" i="1"/>
  <c r="D1508" i="1"/>
  <c r="C1508" i="1"/>
  <c r="G1508" i="1" s="1"/>
  <c r="H1507" i="1"/>
  <c r="G1507" i="1"/>
  <c r="D1507" i="1"/>
  <c r="C1507" i="1"/>
  <c r="H1506" i="1"/>
  <c r="D1506" i="1"/>
  <c r="C1506" i="1"/>
  <c r="G1506" i="1" s="1"/>
  <c r="H1505" i="1"/>
  <c r="G1505" i="1"/>
  <c r="D1505" i="1"/>
  <c r="C1505" i="1"/>
  <c r="H1504" i="1"/>
  <c r="D1504" i="1"/>
  <c r="C1504" i="1"/>
  <c r="G1504" i="1" s="1"/>
  <c r="G1503" i="1"/>
  <c r="D1503" i="1"/>
  <c r="H1503" i="1" s="1"/>
  <c r="C1503" i="1"/>
  <c r="H1502" i="1"/>
  <c r="D1502" i="1"/>
  <c r="C1502" i="1"/>
  <c r="G1502" i="1" s="1"/>
  <c r="D1501" i="1"/>
  <c r="H1501" i="1" s="1"/>
  <c r="C1501" i="1"/>
  <c r="D1500" i="1"/>
  <c r="H1500" i="1" s="1"/>
  <c r="C1500" i="1"/>
  <c r="H1499" i="1"/>
  <c r="G1499" i="1"/>
  <c r="D1499" i="1"/>
  <c r="C1499" i="1"/>
  <c r="H1498" i="1"/>
  <c r="D1498" i="1"/>
  <c r="C1498" i="1"/>
  <c r="G1498" i="1" s="1"/>
  <c r="H1497" i="1"/>
  <c r="G1497" i="1"/>
  <c r="D1497" i="1"/>
  <c r="C1497" i="1"/>
  <c r="H1496" i="1"/>
  <c r="D1496" i="1"/>
  <c r="C1496" i="1"/>
  <c r="G1496" i="1" s="1"/>
  <c r="D1495" i="1"/>
  <c r="H1494" i="1"/>
  <c r="D1494" i="1"/>
  <c r="C1494" i="1"/>
  <c r="G1494" i="1" s="1"/>
  <c r="H1493" i="1"/>
  <c r="G1493" i="1"/>
  <c r="D1493" i="1"/>
  <c r="C1493" i="1"/>
  <c r="H1492" i="1"/>
  <c r="D1492" i="1"/>
  <c r="C1492" i="1"/>
  <c r="G1492" i="1" s="1"/>
  <c r="H1491" i="1"/>
  <c r="G1491" i="1"/>
  <c r="D1491" i="1"/>
  <c r="C1491" i="1"/>
  <c r="H1490" i="1"/>
  <c r="D1490" i="1"/>
  <c r="C1490" i="1"/>
  <c r="G1490" i="1" s="1"/>
  <c r="G1489" i="1"/>
  <c r="D1489" i="1"/>
  <c r="H1489" i="1" s="1"/>
  <c r="C1489" i="1"/>
  <c r="H1488" i="1"/>
  <c r="D1488" i="1"/>
  <c r="C1488" i="1"/>
  <c r="G1488" i="1" s="1"/>
  <c r="D1487" i="1"/>
  <c r="H1487" i="1" s="1"/>
  <c r="C1487" i="1"/>
  <c r="H1486" i="1"/>
  <c r="D1486" i="1"/>
  <c r="C1486" i="1"/>
  <c r="G1486" i="1" s="1"/>
  <c r="H1484" i="1"/>
  <c r="D1484" i="1"/>
  <c r="C1484" i="1"/>
  <c r="G1484" i="1" s="1"/>
  <c r="G1483" i="1"/>
  <c r="D1483" i="1"/>
  <c r="H1483" i="1" s="1"/>
  <c r="C1483" i="1"/>
  <c r="H1482" i="1"/>
  <c r="D1482" i="1"/>
  <c r="C1482" i="1"/>
  <c r="G1482" i="1" s="1"/>
  <c r="D1481" i="1"/>
  <c r="H1481" i="1" s="1"/>
  <c r="C1481" i="1"/>
  <c r="H1480" i="1"/>
  <c r="D1480" i="1"/>
  <c r="C1480" i="1"/>
  <c r="G1480" i="1" s="1"/>
  <c r="H1479" i="1"/>
  <c r="G1479" i="1"/>
  <c r="D1479" i="1"/>
  <c r="C1479" i="1"/>
  <c r="H1478" i="1"/>
  <c r="D1478" i="1"/>
  <c r="C1478" i="1"/>
  <c r="G1478" i="1" s="1"/>
  <c r="H1477" i="1"/>
  <c r="G1477" i="1"/>
  <c r="D1477" i="1"/>
  <c r="C1477" i="1"/>
  <c r="H1476" i="1"/>
  <c r="D1476" i="1"/>
  <c r="C1476" i="1"/>
  <c r="G1476" i="1" s="1"/>
  <c r="G1475" i="1"/>
  <c r="D1475" i="1"/>
  <c r="H1475" i="1" s="1"/>
  <c r="C1475" i="1"/>
  <c r="H1474" i="1"/>
  <c r="D1474" i="1"/>
  <c r="C1474" i="1"/>
  <c r="G1474" i="1" s="1"/>
  <c r="D1473" i="1"/>
  <c r="H1473" i="1" s="1"/>
  <c r="C1473" i="1"/>
  <c r="H1472" i="1"/>
  <c r="D1472" i="1"/>
  <c r="C1472" i="1"/>
  <c r="G1472" i="1" s="1"/>
  <c r="H1471" i="1"/>
  <c r="G1471" i="1"/>
  <c r="D1471" i="1"/>
  <c r="C1471" i="1"/>
  <c r="H1470" i="1"/>
  <c r="D1470" i="1"/>
  <c r="C1470" i="1"/>
  <c r="G1470" i="1" s="1"/>
  <c r="H1469" i="1"/>
  <c r="G1469" i="1"/>
  <c r="D1469" i="1"/>
  <c r="C1469" i="1"/>
  <c r="H1468" i="1"/>
  <c r="D1468" i="1"/>
  <c r="C1468" i="1"/>
  <c r="G1468" i="1" s="1"/>
  <c r="G1467" i="1"/>
  <c r="D1467" i="1"/>
  <c r="H1467" i="1" s="1"/>
  <c r="C1467" i="1"/>
  <c r="H1466" i="1"/>
  <c r="D1466" i="1"/>
  <c r="C1466" i="1"/>
  <c r="G1466" i="1" s="1"/>
  <c r="D1465" i="1"/>
  <c r="H1465" i="1" s="1"/>
  <c r="C1465" i="1"/>
  <c r="H1464" i="1"/>
  <c r="D1464" i="1"/>
  <c r="C1464" i="1"/>
  <c r="G1464" i="1" s="1"/>
  <c r="H1463" i="1"/>
  <c r="G1463" i="1"/>
  <c r="D1463" i="1"/>
  <c r="C1463" i="1"/>
  <c r="H1462" i="1"/>
  <c r="D1462" i="1"/>
  <c r="C1462" i="1"/>
  <c r="G1462" i="1" s="1"/>
  <c r="H1461" i="1"/>
  <c r="G1461" i="1"/>
  <c r="D1461" i="1"/>
  <c r="C1461" i="1"/>
  <c r="H1460" i="1"/>
  <c r="D1460" i="1"/>
  <c r="C1460" i="1"/>
  <c r="G1460" i="1" s="1"/>
  <c r="G1459" i="1"/>
  <c r="D1459" i="1"/>
  <c r="H1459" i="1" s="1"/>
  <c r="C1459" i="1"/>
  <c r="H1458" i="1"/>
  <c r="D1458" i="1"/>
  <c r="C1458" i="1"/>
  <c r="G1458" i="1" s="1"/>
  <c r="D1457" i="1"/>
  <c r="H1457" i="1" s="1"/>
  <c r="C1457" i="1"/>
  <c r="H1456" i="1"/>
  <c r="D1456" i="1"/>
  <c r="C1456" i="1"/>
  <c r="G1456" i="1" s="1"/>
  <c r="H1455" i="1"/>
  <c r="G1455" i="1"/>
  <c r="D1455" i="1"/>
  <c r="C1455" i="1"/>
  <c r="H1454" i="1"/>
  <c r="D1454" i="1"/>
  <c r="C1454" i="1"/>
  <c r="G1454" i="1" s="1"/>
  <c r="H1453" i="1"/>
  <c r="G1453" i="1"/>
  <c r="D1453" i="1"/>
  <c r="C1453" i="1"/>
  <c r="H1452" i="1"/>
  <c r="D1452" i="1"/>
  <c r="C1452" i="1"/>
  <c r="G1452" i="1" s="1"/>
  <c r="G1451" i="1"/>
  <c r="D1451" i="1"/>
  <c r="H1451" i="1" s="1"/>
  <c r="C1451" i="1"/>
  <c r="H1450" i="1"/>
  <c r="D1450" i="1"/>
  <c r="C1450" i="1"/>
  <c r="G1450" i="1" s="1"/>
  <c r="D1449" i="1"/>
  <c r="H1449" i="1" s="1"/>
  <c r="C1449" i="1"/>
  <c r="H1448" i="1"/>
  <c r="D1448" i="1"/>
  <c r="C1448" i="1"/>
  <c r="G1448" i="1" s="1"/>
  <c r="H1447" i="1"/>
  <c r="G1447" i="1"/>
  <c r="D1447" i="1"/>
  <c r="C1447" i="1"/>
  <c r="H1446" i="1"/>
  <c r="D1446" i="1"/>
  <c r="C1446" i="1"/>
  <c r="G1446" i="1" s="1"/>
  <c r="H1445" i="1"/>
  <c r="G1445" i="1"/>
  <c r="D1445" i="1"/>
  <c r="C1445" i="1"/>
  <c r="H1444" i="1"/>
  <c r="D1444" i="1"/>
  <c r="C1444" i="1"/>
  <c r="G1444" i="1" s="1"/>
  <c r="G1443" i="1"/>
  <c r="D1443" i="1"/>
  <c r="H1443" i="1" s="1"/>
  <c r="C1443" i="1"/>
  <c r="H1442" i="1"/>
  <c r="D1442" i="1"/>
  <c r="C1442" i="1"/>
  <c r="G1442" i="1" s="1"/>
  <c r="D1441" i="1"/>
  <c r="H1441" i="1" s="1"/>
  <c r="C1441" i="1"/>
  <c r="H1440" i="1"/>
  <c r="D1440" i="1"/>
  <c r="C1440" i="1"/>
  <c r="G1440" i="1" s="1"/>
  <c r="H1439" i="1"/>
  <c r="G1439" i="1"/>
  <c r="D1439" i="1"/>
  <c r="C1439" i="1"/>
  <c r="H1438" i="1"/>
  <c r="D1438" i="1"/>
  <c r="C1438" i="1"/>
  <c r="G1438" i="1" s="1"/>
  <c r="H1437" i="1"/>
  <c r="G1437" i="1"/>
  <c r="D1437" i="1"/>
  <c r="C1437" i="1"/>
  <c r="H1436" i="1"/>
  <c r="D1436" i="1"/>
  <c r="C1436" i="1"/>
  <c r="G1436" i="1" s="1"/>
  <c r="G1435" i="1"/>
  <c r="D1435" i="1"/>
  <c r="H1435" i="1" s="1"/>
  <c r="C1435" i="1"/>
  <c r="H1434" i="1"/>
  <c r="D1434" i="1"/>
  <c r="C1434" i="1"/>
  <c r="G1434" i="1" s="1"/>
  <c r="D1433" i="1"/>
  <c r="H1433" i="1" s="1"/>
  <c r="C1433" i="1"/>
  <c r="H1432" i="1"/>
  <c r="D1432" i="1"/>
  <c r="C1432" i="1"/>
  <c r="G1432" i="1" s="1"/>
  <c r="D1431" i="1"/>
  <c r="H1430" i="1"/>
  <c r="D1430" i="1"/>
  <c r="C1430" i="1"/>
  <c r="G1430" i="1" s="1"/>
  <c r="G1429" i="1"/>
  <c r="D1429" i="1"/>
  <c r="H1429" i="1" s="1"/>
  <c r="C1429" i="1"/>
  <c r="H1428" i="1"/>
  <c r="D1428" i="1"/>
  <c r="C1428" i="1"/>
  <c r="G1428" i="1" s="1"/>
  <c r="D1427" i="1"/>
  <c r="H1427" i="1" s="1"/>
  <c r="C1427" i="1"/>
  <c r="H1426" i="1"/>
  <c r="D1426" i="1"/>
  <c r="C1426" i="1"/>
  <c r="G1426" i="1" s="1"/>
  <c r="H1425" i="1"/>
  <c r="G1425" i="1"/>
  <c r="D1425" i="1"/>
  <c r="C1425" i="1"/>
  <c r="H1424" i="1"/>
  <c r="D1424" i="1"/>
  <c r="C1424" i="1"/>
  <c r="G1424" i="1" s="1"/>
  <c r="H1423" i="1"/>
  <c r="G1423" i="1"/>
  <c r="D1423" i="1"/>
  <c r="C1423" i="1"/>
  <c r="H1422" i="1"/>
  <c r="D1422" i="1"/>
  <c r="C1422" i="1"/>
  <c r="G1422" i="1" s="1"/>
  <c r="G1421" i="1"/>
  <c r="D1421" i="1"/>
  <c r="H1421" i="1" s="1"/>
  <c r="C1421" i="1"/>
  <c r="H1420" i="1"/>
  <c r="D1420" i="1"/>
  <c r="C1420" i="1"/>
  <c r="G1420" i="1" s="1"/>
  <c r="D1419" i="1"/>
  <c r="H1419" i="1" s="1"/>
  <c r="C1419" i="1"/>
  <c r="H1418" i="1"/>
  <c r="D1418" i="1"/>
  <c r="C1418" i="1"/>
  <c r="G1418" i="1" s="1"/>
  <c r="H1417" i="1"/>
  <c r="G1417" i="1"/>
  <c r="D1417" i="1"/>
  <c r="C1417" i="1"/>
  <c r="H1416" i="1"/>
  <c r="D1416" i="1"/>
  <c r="C1416" i="1"/>
  <c r="G1416" i="1" s="1"/>
  <c r="H1415" i="1"/>
  <c r="G1415" i="1"/>
  <c r="D1415" i="1"/>
  <c r="C1415" i="1"/>
  <c r="H1414" i="1"/>
  <c r="D1414" i="1"/>
  <c r="C1414" i="1"/>
  <c r="G1414" i="1" s="1"/>
  <c r="G1413" i="1"/>
  <c r="D1413" i="1"/>
  <c r="H1413" i="1" s="1"/>
  <c r="C1413" i="1"/>
  <c r="H1412" i="1"/>
  <c r="D1412" i="1"/>
  <c r="C1412" i="1"/>
  <c r="G1412" i="1" s="1"/>
  <c r="D1411" i="1"/>
  <c r="H1411" i="1" s="1"/>
  <c r="C1411" i="1"/>
  <c r="H1410" i="1"/>
  <c r="D1410" i="1"/>
  <c r="C1410" i="1"/>
  <c r="G1410" i="1" s="1"/>
  <c r="H1409" i="1"/>
  <c r="G1409" i="1"/>
  <c r="D1409" i="1"/>
  <c r="C1409" i="1"/>
  <c r="H1408" i="1"/>
  <c r="D1408" i="1"/>
  <c r="C1408" i="1"/>
  <c r="G1408" i="1" s="1"/>
  <c r="H1407" i="1"/>
  <c r="G1407" i="1"/>
  <c r="D1407" i="1"/>
  <c r="C1407" i="1"/>
  <c r="H1406" i="1"/>
  <c r="D1406" i="1"/>
  <c r="C1406" i="1"/>
  <c r="G1406" i="1" s="1"/>
  <c r="G1405" i="1"/>
  <c r="D1405" i="1"/>
  <c r="H1405" i="1" s="1"/>
  <c r="C1405" i="1"/>
  <c r="H1404" i="1"/>
  <c r="D1404" i="1"/>
  <c r="C1404" i="1"/>
  <c r="G1404" i="1" s="1"/>
  <c r="D1403" i="1"/>
  <c r="H1403" i="1" s="1"/>
  <c r="C1403" i="1"/>
  <c r="H1402" i="1"/>
  <c r="D1402" i="1"/>
  <c r="C1402" i="1"/>
  <c r="G1402" i="1" s="1"/>
  <c r="H1401" i="1"/>
  <c r="G1401" i="1"/>
  <c r="D1401" i="1"/>
  <c r="C1401" i="1"/>
  <c r="D1400" i="1"/>
  <c r="C1400" i="1"/>
  <c r="G1400" i="1" s="1"/>
  <c r="D1399" i="1"/>
  <c r="C1399" i="1"/>
  <c r="D1398" i="1"/>
  <c r="H1398" i="1" s="1"/>
  <c r="C1398" i="1"/>
  <c r="G1398" i="1" s="1"/>
  <c r="D1397" i="1"/>
  <c r="C1397" i="1"/>
  <c r="D1396" i="1"/>
  <c r="H1396" i="1" s="1"/>
  <c r="C1396" i="1"/>
  <c r="G1396" i="1" s="1"/>
  <c r="D1395" i="1"/>
  <c r="H1395" i="1" s="1"/>
  <c r="C1395" i="1"/>
  <c r="D1394" i="1"/>
  <c r="C1394" i="1"/>
  <c r="D1393" i="1"/>
  <c r="C1393" i="1"/>
  <c r="D1392" i="1"/>
  <c r="H1392" i="1" s="1"/>
  <c r="C1392" i="1"/>
  <c r="D1391" i="1"/>
  <c r="C1391" i="1"/>
  <c r="H1391" i="1" s="1"/>
  <c r="D1390" i="1"/>
  <c r="C1390" i="1"/>
  <c r="D1389" i="1"/>
  <c r="C1389" i="1"/>
  <c r="G1389" i="1" s="1"/>
  <c r="D1388" i="1"/>
  <c r="C1388" i="1"/>
  <c r="D1387" i="1"/>
  <c r="C1387" i="1"/>
  <c r="D1386" i="1"/>
  <c r="C1386" i="1"/>
  <c r="G1386" i="1" s="1"/>
  <c r="D1385" i="1"/>
  <c r="C1385" i="1"/>
  <c r="H1385" i="1" s="1"/>
  <c r="D1384" i="1"/>
  <c r="C1384" i="1"/>
  <c r="H1383" i="1"/>
  <c r="D1383" i="1"/>
  <c r="C1383" i="1"/>
  <c r="H1382" i="1"/>
  <c r="D1382" i="1"/>
  <c r="C1382" i="1"/>
  <c r="G1381" i="1"/>
  <c r="D1381" i="1"/>
  <c r="H1381" i="1" s="1"/>
  <c r="C1381" i="1"/>
  <c r="H1380" i="1"/>
  <c r="D1380" i="1"/>
  <c r="C1380" i="1"/>
  <c r="G1380" i="1" s="1"/>
  <c r="D1379" i="1"/>
  <c r="H1379" i="1" s="1"/>
  <c r="C1379" i="1"/>
  <c r="H1378" i="1"/>
  <c r="D1378" i="1"/>
  <c r="C1378" i="1"/>
  <c r="G1378" i="1" s="1"/>
  <c r="H1377" i="1"/>
  <c r="G1377" i="1"/>
  <c r="D1377" i="1"/>
  <c r="C1377" i="1"/>
  <c r="H1376" i="1"/>
  <c r="D1376" i="1"/>
  <c r="C1376" i="1"/>
  <c r="G1376" i="1" s="1"/>
  <c r="H1375" i="1"/>
  <c r="G1375" i="1"/>
  <c r="D1375" i="1"/>
  <c r="C1375" i="1"/>
  <c r="H1374" i="1"/>
  <c r="D1374" i="1"/>
  <c r="C1374" i="1"/>
  <c r="G1374" i="1" s="1"/>
  <c r="G1373" i="1"/>
  <c r="D1373" i="1"/>
  <c r="H1373" i="1" s="1"/>
  <c r="C1373" i="1"/>
  <c r="H1372" i="1"/>
  <c r="D1372" i="1"/>
  <c r="C1372" i="1"/>
  <c r="G1372" i="1" s="1"/>
  <c r="D1371" i="1"/>
  <c r="H1371" i="1" s="1"/>
  <c r="C1371" i="1"/>
  <c r="D1370" i="1"/>
  <c r="C1370" i="1"/>
  <c r="D1369" i="1"/>
  <c r="G1369" i="1" s="1"/>
  <c r="C1369" i="1"/>
  <c r="D1368" i="1"/>
  <c r="C1368" i="1"/>
  <c r="H1367" i="1"/>
  <c r="G1367" i="1"/>
  <c r="D1367" i="1"/>
  <c r="C1367" i="1"/>
  <c r="H1366" i="1"/>
  <c r="D1366" i="1"/>
  <c r="C1366" i="1"/>
  <c r="G1366" i="1" s="1"/>
  <c r="G1365" i="1"/>
  <c r="D1365" i="1"/>
  <c r="H1365" i="1" s="1"/>
  <c r="C1365" i="1"/>
  <c r="H1364" i="1"/>
  <c r="D1364" i="1"/>
  <c r="C1364" i="1"/>
  <c r="G1364" i="1" s="1"/>
  <c r="D1363" i="1"/>
  <c r="H1363" i="1" s="1"/>
  <c r="C1363" i="1"/>
  <c r="D1362" i="1"/>
  <c r="C1362" i="1"/>
  <c r="G1362" i="1" s="1"/>
  <c r="H1361" i="1"/>
  <c r="G1361" i="1"/>
  <c r="D1361" i="1"/>
  <c r="C1361" i="1"/>
  <c r="H1360" i="1"/>
  <c r="D1360" i="1"/>
  <c r="C1360" i="1"/>
  <c r="H1359" i="1"/>
  <c r="G1359" i="1"/>
  <c r="D1359" i="1"/>
  <c r="C1359" i="1"/>
  <c r="H1358" i="1"/>
  <c r="D1358" i="1"/>
  <c r="C1358" i="1"/>
  <c r="G1357" i="1"/>
  <c r="D1357" i="1"/>
  <c r="H1357" i="1" s="1"/>
  <c r="C1357" i="1"/>
  <c r="D1356" i="1"/>
  <c r="C1356" i="1"/>
  <c r="D1355" i="1"/>
  <c r="H1355" i="1" s="1"/>
  <c r="C1355" i="1"/>
  <c r="D1354" i="1"/>
  <c r="C1354" i="1"/>
  <c r="G1354" i="1" s="1"/>
  <c r="H1353" i="1"/>
  <c r="G1353" i="1"/>
  <c r="D1353" i="1"/>
  <c r="C1353" i="1"/>
  <c r="H1352" i="1"/>
  <c r="D1352" i="1"/>
  <c r="C1352" i="1"/>
  <c r="H1351" i="1"/>
  <c r="G1351" i="1"/>
  <c r="D1351" i="1"/>
  <c r="C1351" i="1"/>
  <c r="H1350" i="1"/>
  <c r="D1350" i="1"/>
  <c r="C1350" i="1"/>
  <c r="G1349" i="1"/>
  <c r="D1349" i="1"/>
  <c r="H1349" i="1" s="1"/>
  <c r="C1349" i="1"/>
  <c r="D1348" i="1"/>
  <c r="C1348" i="1"/>
  <c r="D1347" i="1"/>
  <c r="H1347" i="1" s="1"/>
  <c r="C1347" i="1"/>
  <c r="D1346" i="1"/>
  <c r="C1346" i="1"/>
  <c r="G1346" i="1" s="1"/>
  <c r="H1345" i="1"/>
  <c r="G1345" i="1"/>
  <c r="D1345" i="1"/>
  <c r="C1345" i="1"/>
  <c r="H1344" i="1"/>
  <c r="D1344" i="1"/>
  <c r="C1344" i="1"/>
  <c r="H1343" i="1"/>
  <c r="G1343" i="1"/>
  <c r="D1343" i="1"/>
  <c r="C1343" i="1"/>
  <c r="D1342" i="1"/>
  <c r="H1342" i="1" s="1"/>
  <c r="C1342" i="1"/>
  <c r="G1341" i="1"/>
  <c r="D1341" i="1"/>
  <c r="H1341" i="1" s="1"/>
  <c r="C1341" i="1"/>
  <c r="D1340" i="1"/>
  <c r="C1340" i="1"/>
  <c r="D1339" i="1"/>
  <c r="H1339" i="1" s="1"/>
  <c r="C1339" i="1"/>
  <c r="D1338" i="1"/>
  <c r="C1338" i="1"/>
  <c r="G1338" i="1" s="1"/>
  <c r="D1337" i="1"/>
  <c r="C1337" i="1"/>
  <c r="H1337" i="1" s="1"/>
  <c r="H1336" i="1"/>
  <c r="D1336" i="1"/>
  <c r="C1336" i="1"/>
  <c r="H1335" i="1"/>
  <c r="G1335" i="1"/>
  <c r="D1335" i="1"/>
  <c r="C1335" i="1"/>
  <c r="H1334" i="1"/>
  <c r="D1334" i="1"/>
  <c r="C1334" i="1"/>
  <c r="G1333" i="1"/>
  <c r="D1333" i="1"/>
  <c r="C1333" i="1"/>
  <c r="H1333" i="1" s="1"/>
  <c r="D1332" i="1"/>
  <c r="C1332" i="1"/>
  <c r="D1331" i="1"/>
  <c r="C1331" i="1"/>
  <c r="H1331" i="1" s="1"/>
  <c r="D1330" i="1"/>
  <c r="C1330" i="1"/>
  <c r="G1330" i="1" s="1"/>
  <c r="D1329" i="1"/>
  <c r="C1329" i="1"/>
  <c r="G1329" i="1" s="1"/>
  <c r="H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H1314" i="1" s="1"/>
  <c r="C1314" i="1"/>
  <c r="H1313" i="1"/>
  <c r="G1313" i="1"/>
  <c r="D1313" i="1"/>
  <c r="C1313" i="1"/>
  <c r="H1312" i="1"/>
  <c r="D1312" i="1"/>
  <c r="G1312" i="1" s="1"/>
  <c r="C1312" i="1"/>
  <c r="G1311" i="1"/>
  <c r="D1311" i="1"/>
  <c r="H1311" i="1" s="1"/>
  <c r="C1311" i="1"/>
  <c r="H1310" i="1"/>
  <c r="G1310" i="1"/>
  <c r="D1310" i="1"/>
  <c r="C1310" i="1"/>
  <c r="H1309" i="1"/>
  <c r="G1309" i="1"/>
  <c r="D1309" i="1"/>
  <c r="C1309" i="1"/>
  <c r="D1308" i="1"/>
  <c r="H1308" i="1" s="1"/>
  <c r="C1308" i="1"/>
  <c r="H1307" i="1"/>
  <c r="G1307" i="1"/>
  <c r="D1307" i="1"/>
  <c r="C1307" i="1"/>
  <c r="D1306" i="1"/>
  <c r="C1306" i="1"/>
  <c r="H1306" i="1" s="1"/>
  <c r="D1305" i="1"/>
  <c r="H1305" i="1" s="1"/>
  <c r="C1305" i="1"/>
  <c r="H1304" i="1"/>
  <c r="G1304" i="1"/>
  <c r="D1304" i="1"/>
  <c r="C1304" i="1"/>
  <c r="H1303" i="1"/>
  <c r="G1303" i="1"/>
  <c r="D1303" i="1"/>
  <c r="C1303" i="1"/>
  <c r="D1302" i="1"/>
  <c r="G1302" i="1" s="1"/>
  <c r="C1302" i="1"/>
  <c r="D1301" i="1"/>
  <c r="H1301" i="1" s="1"/>
  <c r="C1301" i="1"/>
  <c r="D1300" i="1"/>
  <c r="G1300" i="1" s="1"/>
  <c r="C1300" i="1"/>
  <c r="H1299" i="1"/>
  <c r="G1299" i="1"/>
  <c r="D1299" i="1"/>
  <c r="C1299" i="1"/>
  <c r="H1298" i="1"/>
  <c r="G1298" i="1"/>
  <c r="D1298" i="1"/>
  <c r="C1298" i="1"/>
  <c r="D1297" i="1"/>
  <c r="H1297" i="1" s="1"/>
  <c r="C1297" i="1"/>
  <c r="G1297" i="1" s="1"/>
  <c r="H1296" i="1"/>
  <c r="G1296" i="1"/>
  <c r="D1296" i="1"/>
  <c r="C1296" i="1"/>
  <c r="H1295" i="1"/>
  <c r="D1295" i="1"/>
  <c r="C1295" i="1"/>
  <c r="G1295" i="1" s="1"/>
  <c r="H1294" i="1"/>
  <c r="D1294" i="1"/>
  <c r="G1294" i="1" s="1"/>
  <c r="C1294" i="1"/>
  <c r="G1293" i="1"/>
  <c r="D1293" i="1"/>
  <c r="H1293" i="1" s="1"/>
  <c r="C1293" i="1"/>
  <c r="D1292" i="1"/>
  <c r="C1292" i="1"/>
  <c r="G1292" i="1" s="1"/>
  <c r="D1291" i="1"/>
  <c r="C1291" i="1"/>
  <c r="H1291" i="1" s="1"/>
  <c r="D1290" i="1"/>
  <c r="C1290" i="1"/>
  <c r="H1290" i="1" s="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D1283" i="1"/>
  <c r="H1283" i="1" s="1"/>
  <c r="C1283" i="1"/>
  <c r="H1282" i="1"/>
  <c r="G1282" i="1"/>
  <c r="D1282" i="1"/>
  <c r="C1282" i="1"/>
  <c r="D1281" i="1"/>
  <c r="H1281" i="1" s="1"/>
  <c r="C1281" i="1"/>
  <c r="G1281" i="1" s="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D1271" i="1"/>
  <c r="C1271" i="1"/>
  <c r="H1271" i="1" s="1"/>
  <c r="H1270" i="1"/>
  <c r="G1270" i="1"/>
  <c r="D1270" i="1"/>
  <c r="C1270" i="1"/>
  <c r="D1269" i="1"/>
  <c r="C1269" i="1"/>
  <c r="D1268" i="1"/>
  <c r="C1268" i="1"/>
  <c r="H1268" i="1" s="1"/>
  <c r="G1267" i="1"/>
  <c r="D1267" i="1"/>
  <c r="H1267" i="1" s="1"/>
  <c r="C1267" i="1"/>
  <c r="D1266" i="1"/>
  <c r="G1266" i="1" s="1"/>
  <c r="C1266" i="1"/>
  <c r="G1265" i="1"/>
  <c r="D1265" i="1"/>
  <c r="H1265" i="1" s="1"/>
  <c r="C1265" i="1"/>
  <c r="D1264" i="1"/>
  <c r="H1264" i="1" s="1"/>
  <c r="C1264" i="1"/>
  <c r="D1263" i="1"/>
  <c r="G1263" i="1" s="1"/>
  <c r="C1263" i="1"/>
  <c r="H1262" i="1"/>
  <c r="G1262" i="1"/>
  <c r="D1262" i="1"/>
  <c r="C1262" i="1"/>
  <c r="D1261" i="1"/>
  <c r="C1261" i="1"/>
  <c r="C1259" i="1"/>
  <c r="H1258" i="1"/>
  <c r="D1258" i="1"/>
  <c r="G1258" i="1" s="1"/>
  <c r="C1258" i="1"/>
  <c r="D1257" i="1"/>
  <c r="G1257" i="1" s="1"/>
  <c r="C1257" i="1"/>
  <c r="D1256" i="1"/>
  <c r="H1256" i="1" s="1"/>
  <c r="C1256" i="1"/>
  <c r="G1254" i="1"/>
  <c r="D1254" i="1"/>
  <c r="H1254" i="1" s="1"/>
  <c r="C1254" i="1"/>
  <c r="H1253" i="1"/>
  <c r="G1253" i="1"/>
  <c r="D1253" i="1"/>
  <c r="C1253" i="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C1203" i="1"/>
  <c r="G1203" i="1" s="1"/>
  <c r="H1202" i="1"/>
  <c r="G1202" i="1"/>
  <c r="D1202" i="1"/>
  <c r="C1202" i="1"/>
  <c r="D1201" i="1"/>
  <c r="C1201" i="1"/>
  <c r="D1200" i="1"/>
  <c r="G1200" i="1" s="1"/>
  <c r="C1200" i="1"/>
  <c r="G1199" i="1"/>
  <c r="D1199" i="1"/>
  <c r="H1199" i="1" s="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C1188" i="1"/>
  <c r="H1187" i="1"/>
  <c r="G1187" i="1"/>
  <c r="D1187" i="1"/>
  <c r="C1187" i="1"/>
  <c r="H1186" i="1"/>
  <c r="G1186" i="1"/>
  <c r="D1186" i="1"/>
  <c r="C1186" i="1"/>
  <c r="D1185" i="1"/>
  <c r="H1184" i="1"/>
  <c r="G1184" i="1"/>
  <c r="D1184" i="1"/>
  <c r="C1184" i="1"/>
  <c r="D1183" i="1"/>
  <c r="H1183" i="1" s="1"/>
  <c r="C1183" i="1"/>
  <c r="H1179" i="1"/>
  <c r="D1179" i="1"/>
  <c r="G1179" i="1" s="1"/>
  <c r="C1179" i="1"/>
  <c r="H1178" i="1"/>
  <c r="G1178" i="1"/>
  <c r="D1178" i="1"/>
  <c r="C1178" i="1"/>
  <c r="G1177" i="1"/>
  <c r="D1177" i="1"/>
  <c r="H1177" i="1" s="1"/>
  <c r="C1177" i="1"/>
  <c r="D1176" i="1"/>
  <c r="H1176" i="1" s="1"/>
  <c r="C1176" i="1"/>
  <c r="H1175" i="1"/>
  <c r="G1175" i="1"/>
  <c r="D1175" i="1"/>
  <c r="C1175" i="1"/>
  <c r="H1174" i="1"/>
  <c r="G1174" i="1"/>
  <c r="D1174" i="1"/>
  <c r="C1174" i="1"/>
  <c r="H1173" i="1"/>
  <c r="G1173" i="1"/>
  <c r="D1173" i="1"/>
  <c r="C1173" i="1"/>
  <c r="D1172" i="1"/>
  <c r="H1172" i="1" s="1"/>
  <c r="C1172" i="1"/>
  <c r="H1171" i="1"/>
  <c r="G1171" i="1"/>
  <c r="D1171" i="1"/>
  <c r="C1171" i="1"/>
  <c r="D1170" i="1"/>
  <c r="H1170" i="1" s="1"/>
  <c r="C1170" i="1"/>
  <c r="D1169" i="1"/>
  <c r="G1169" i="1" s="1"/>
  <c r="C1169" i="1"/>
  <c r="D1168" i="1"/>
  <c r="H1168" i="1" s="1"/>
  <c r="C1168" i="1"/>
  <c r="G1167" i="1"/>
  <c r="D1167" i="1"/>
  <c r="H1167" i="1" s="1"/>
  <c r="C1167" i="1"/>
  <c r="D1166" i="1"/>
  <c r="C1166" i="1"/>
  <c r="H1166" i="1" s="1"/>
  <c r="D1165" i="1"/>
  <c r="H1165" i="1" s="1"/>
  <c r="C1165" i="1"/>
  <c r="D1164" i="1"/>
  <c r="H1164" i="1" s="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D1157" i="1"/>
  <c r="H1157" i="1" s="1"/>
  <c r="C1157" i="1"/>
  <c r="H1156" i="1"/>
  <c r="G1156" i="1"/>
  <c r="D1156" i="1"/>
  <c r="C1156" i="1"/>
  <c r="D1155" i="1"/>
  <c r="H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D1147" i="1"/>
  <c r="H1147" i="1" s="1"/>
  <c r="C1147" i="1"/>
  <c r="D1146" i="1"/>
  <c r="G1146" i="1" s="1"/>
  <c r="C1146" i="1"/>
  <c r="H1145" i="1"/>
  <c r="G1145" i="1"/>
  <c r="D1145" i="1"/>
  <c r="C1145" i="1"/>
  <c r="H1144" i="1"/>
  <c r="G1144" i="1"/>
  <c r="D1144" i="1"/>
  <c r="C1144" i="1"/>
  <c r="H1143" i="1"/>
  <c r="G1143" i="1"/>
  <c r="D1143" i="1"/>
  <c r="C1143" i="1"/>
  <c r="H1142" i="1"/>
  <c r="G1142" i="1"/>
  <c r="D1142" i="1"/>
  <c r="C1142" i="1"/>
  <c r="D1141" i="1"/>
  <c r="H1141" i="1" s="1"/>
  <c r="C1141" i="1"/>
  <c r="D1140" i="1"/>
  <c r="G1140" i="1" s="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D1129" i="1"/>
  <c r="H1129" i="1" s="1"/>
  <c r="C1129" i="1"/>
  <c r="H1128" i="1"/>
  <c r="G1128" i="1"/>
  <c r="D1128" i="1"/>
  <c r="C1128" i="1"/>
  <c r="H1127" i="1"/>
  <c r="G1127" i="1"/>
  <c r="D1127" i="1"/>
  <c r="C1127" i="1"/>
  <c r="H1126" i="1"/>
  <c r="G1126" i="1"/>
  <c r="D1126" i="1"/>
  <c r="C1126" i="1"/>
  <c r="D1125" i="1"/>
  <c r="H1125" i="1" s="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G1092" i="1"/>
  <c r="D1092" i="1"/>
  <c r="H1092" i="1" s="1"/>
  <c r="C1092" i="1"/>
  <c r="D1091" i="1"/>
  <c r="H1091" i="1" s="1"/>
  <c r="C1091" i="1"/>
  <c r="D1090" i="1"/>
  <c r="H1090" i="1" s="1"/>
  <c r="C1090" i="1"/>
  <c r="H1089" i="1"/>
  <c r="G1089" i="1"/>
  <c r="D1089" i="1"/>
  <c r="C1089" i="1"/>
  <c r="H1088" i="1"/>
  <c r="D1088" i="1"/>
  <c r="G1088" i="1" s="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C1078" i="1"/>
  <c r="G1078" i="1" s="1"/>
  <c r="H1077" i="1"/>
  <c r="G1077" i="1"/>
  <c r="D1077" i="1"/>
  <c r="C1077" i="1"/>
  <c r="D1076" i="1"/>
  <c r="D1075" i="1"/>
  <c r="D1073" i="1"/>
  <c r="H1073" i="1" s="1"/>
  <c r="C1073" i="1"/>
  <c r="G1073" i="1" s="1"/>
  <c r="H1072" i="1"/>
  <c r="G1072" i="1"/>
  <c r="D1072" i="1"/>
  <c r="C1072" i="1"/>
  <c r="H1071" i="1"/>
  <c r="G1071" i="1"/>
  <c r="D1071" i="1"/>
  <c r="C1071" i="1"/>
  <c r="H1070" i="1"/>
  <c r="G1070" i="1"/>
  <c r="D1070" i="1"/>
  <c r="C1070" i="1"/>
  <c r="H1069" i="1"/>
  <c r="D1069" i="1"/>
  <c r="C1069" i="1"/>
  <c r="G1069" i="1" s="1"/>
  <c r="D1068" i="1"/>
  <c r="H1068" i="1" s="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G1060" i="1" s="1"/>
  <c r="C1060" i="1"/>
  <c r="D1059" i="1"/>
  <c r="H1059" i="1" s="1"/>
  <c r="C1059" i="1"/>
  <c r="H1058" i="1"/>
  <c r="G1058" i="1"/>
  <c r="D1058" i="1"/>
  <c r="C1058" i="1"/>
  <c r="D1057" i="1"/>
  <c r="H1057" i="1" s="1"/>
  <c r="C1057" i="1"/>
  <c r="H1056" i="1"/>
  <c r="G1056" i="1"/>
  <c r="D1056" i="1"/>
  <c r="C1056" i="1"/>
  <c r="D1055" i="1"/>
  <c r="H1055" i="1" s="1"/>
  <c r="C1055" i="1"/>
  <c r="H1054" i="1"/>
  <c r="G1054" i="1"/>
  <c r="D1054" i="1"/>
  <c r="C1054" i="1"/>
  <c r="G1053" i="1"/>
  <c r="D1053" i="1"/>
  <c r="H1053" i="1" s="1"/>
  <c r="C1053" i="1"/>
  <c r="D1052" i="1"/>
  <c r="G1052" i="1" s="1"/>
  <c r="C1052" i="1"/>
  <c r="H1051" i="1"/>
  <c r="G1051" i="1"/>
  <c r="D1051" i="1"/>
  <c r="C1051"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D1040" i="1"/>
  <c r="G1040" i="1" s="1"/>
  <c r="C1040" i="1"/>
  <c r="D1039" i="1"/>
  <c r="H1039" i="1" s="1"/>
  <c r="C1039" i="1"/>
  <c r="G1038" i="1"/>
  <c r="D1038" i="1"/>
  <c r="H1038" i="1" s="1"/>
  <c r="C1038" i="1"/>
  <c r="D1037" i="1"/>
  <c r="H1037" i="1" s="1"/>
  <c r="C1037" i="1"/>
  <c r="H1036" i="1"/>
  <c r="D1036" i="1"/>
  <c r="G1036" i="1" s="1"/>
  <c r="C1036" i="1"/>
  <c r="D1035" i="1"/>
  <c r="H1035" i="1" s="1"/>
  <c r="C1035" i="1"/>
  <c r="C1034" i="1"/>
  <c r="D1033" i="1"/>
  <c r="H1033" i="1" s="1"/>
  <c r="C1033" i="1"/>
  <c r="D1032" i="1"/>
  <c r="G1032" i="1" s="1"/>
  <c r="C1032" i="1"/>
  <c r="D1031" i="1"/>
  <c r="H1031" i="1" s="1"/>
  <c r="C1031" i="1"/>
  <c r="D1030" i="1"/>
  <c r="G1030" i="1" s="1"/>
  <c r="C1030" i="1"/>
  <c r="H1029" i="1"/>
  <c r="D1029" i="1"/>
  <c r="G1029" i="1" s="1"/>
  <c r="C1029" i="1"/>
  <c r="D1028" i="1"/>
  <c r="G1028" i="1" s="1"/>
  <c r="C1028" i="1"/>
  <c r="D1027" i="1"/>
  <c r="H1027" i="1" s="1"/>
  <c r="C1027" i="1"/>
  <c r="D1026" i="1"/>
  <c r="G1026" i="1" s="1"/>
  <c r="C1026" i="1"/>
  <c r="H1025" i="1"/>
  <c r="G1025" i="1"/>
  <c r="D1025" i="1"/>
  <c r="C1025" i="1"/>
  <c r="C1024" i="1"/>
  <c r="D1023" i="1"/>
  <c r="H1023" i="1" s="1"/>
  <c r="C1023" i="1"/>
  <c r="H1022" i="1"/>
  <c r="G1022" i="1"/>
  <c r="D1022" i="1"/>
  <c r="C1022" i="1"/>
  <c r="D1021" i="1"/>
  <c r="H1021" i="1" s="1"/>
  <c r="C1021" i="1"/>
  <c r="H1020" i="1"/>
  <c r="D1020" i="1"/>
  <c r="G1020" i="1" s="1"/>
  <c r="C1020" i="1"/>
  <c r="H1019" i="1"/>
  <c r="D1019" i="1"/>
  <c r="G1019" i="1" s="1"/>
  <c r="C1019" i="1"/>
  <c r="C1018" i="1"/>
  <c r="H1016" i="1"/>
  <c r="G1016" i="1"/>
  <c r="D1016" i="1"/>
  <c r="C1016" i="1"/>
  <c r="D1015" i="1"/>
  <c r="H1015" i="1" s="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G817" i="1"/>
  <c r="D817" i="1"/>
  <c r="H817" i="1" s="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D736" i="1"/>
  <c r="C736" i="1"/>
  <c r="H735" i="1"/>
  <c r="G735" i="1"/>
  <c r="D735" i="1"/>
  <c r="C735" i="1"/>
  <c r="D734" i="1"/>
  <c r="H734" i="1" s="1"/>
  <c r="C734" i="1"/>
  <c r="D733" i="1"/>
  <c r="C733" i="1"/>
  <c r="H733" i="1" s="1"/>
  <c r="G732" i="1"/>
  <c r="D732" i="1"/>
  <c r="H732" i="1" s="1"/>
  <c r="C732" i="1"/>
  <c r="H731" i="1"/>
  <c r="G731" i="1"/>
  <c r="D731" i="1"/>
  <c r="C731" i="1"/>
  <c r="D730" i="1"/>
  <c r="H730" i="1" s="1"/>
  <c r="C730" i="1"/>
  <c r="H729" i="1"/>
  <c r="D729" i="1"/>
  <c r="G729" i="1" s="1"/>
  <c r="C729" i="1"/>
  <c r="H728" i="1"/>
  <c r="G728" i="1"/>
  <c r="D728" i="1"/>
  <c r="C728" i="1"/>
  <c r="H727" i="1"/>
  <c r="D727" i="1"/>
  <c r="G727" i="1" s="1"/>
  <c r="C727" i="1"/>
  <c r="H726" i="1"/>
  <c r="D726" i="1"/>
  <c r="G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D699" i="1"/>
  <c r="H699" i="1" s="1"/>
  <c r="C699" i="1"/>
  <c r="H698" i="1"/>
  <c r="D698" i="1"/>
  <c r="G698" i="1" s="1"/>
  <c r="C698" i="1"/>
  <c r="H697" i="1"/>
  <c r="G697" i="1"/>
  <c r="D697" i="1"/>
  <c r="C697" i="1"/>
  <c r="H696" i="1"/>
  <c r="G696" i="1"/>
  <c r="D696" i="1"/>
  <c r="C696" i="1"/>
  <c r="H695"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D648" i="1"/>
  <c r="G648" i="1" s="1"/>
  <c r="C648" i="1"/>
  <c r="D647" i="1"/>
  <c r="H647" i="1" s="1"/>
  <c r="C647" i="1"/>
  <c r="D646" i="1"/>
  <c r="H646" i="1" s="1"/>
  <c r="C646" i="1"/>
  <c r="H645" i="1"/>
  <c r="G645" i="1"/>
  <c r="D645" i="1"/>
  <c r="C645" i="1"/>
  <c r="D636" i="1"/>
  <c r="H636" i="1" s="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D564" i="1"/>
  <c r="G564" i="1" s="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D459" i="1"/>
  <c r="H459" i="1" s="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2" i="1"/>
  <c r="D421" i="1"/>
  <c r="D416" i="1"/>
  <c r="H416" i="1" s="1"/>
  <c r="C416" i="1"/>
  <c r="D415" i="1"/>
  <c r="H415" i="1" s="1"/>
  <c r="C415" i="1"/>
  <c r="H414" i="1"/>
  <c r="G414" i="1"/>
  <c r="D414" i="1"/>
  <c r="C414" i="1"/>
  <c r="H411" i="1"/>
  <c r="G411" i="1"/>
  <c r="D411" i="1"/>
  <c r="C411" i="1"/>
  <c r="D410" i="1"/>
  <c r="H410" i="1" s="1"/>
  <c r="C410" i="1"/>
  <c r="D409" i="1"/>
  <c r="H409" i="1" s="1"/>
  <c r="C409" i="1"/>
  <c r="D408" i="1"/>
  <c r="H408" i="1" s="1"/>
  <c r="C408"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D398" i="1"/>
  <c r="H398" i="1" s="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D384" i="1"/>
  <c r="G384" i="1" s="1"/>
  <c r="C384" i="1"/>
  <c r="D383" i="1"/>
  <c r="H383" i="1" s="1"/>
  <c r="C383" i="1"/>
  <c r="H382" i="1"/>
  <c r="G382" i="1"/>
  <c r="D382" i="1"/>
  <c r="C382" i="1"/>
  <c r="D381" i="1"/>
  <c r="H381" i="1" s="1"/>
  <c r="C381" i="1"/>
  <c r="H380" i="1"/>
  <c r="G380" i="1"/>
  <c r="D380" i="1"/>
  <c r="C380" i="1"/>
  <c r="H379" i="1"/>
  <c r="G379" i="1"/>
  <c r="D379" i="1"/>
  <c r="C379" i="1"/>
  <c r="D378" i="1"/>
  <c r="G378" i="1" s="1"/>
  <c r="C378" i="1"/>
  <c r="D377" i="1"/>
  <c r="H377" i="1" s="1"/>
  <c r="C377" i="1"/>
  <c r="D376" i="1"/>
  <c r="G376" i="1" s="1"/>
  <c r="C376" i="1"/>
  <c r="D375" i="1"/>
  <c r="H375" i="1" s="1"/>
  <c r="C375" i="1"/>
  <c r="D374" i="1"/>
  <c r="G374" i="1" s="1"/>
  <c r="C374" i="1"/>
  <c r="H373" i="1"/>
  <c r="G373" i="1"/>
  <c r="D373" i="1"/>
  <c r="C373" i="1"/>
  <c r="H372" i="1"/>
  <c r="G372" i="1"/>
  <c r="D372" i="1"/>
  <c r="C372" i="1"/>
  <c r="D371" i="1"/>
  <c r="H371" i="1" s="1"/>
  <c r="C371" i="1"/>
  <c r="H370" i="1"/>
  <c r="G370" i="1"/>
  <c r="D370" i="1"/>
  <c r="C370" i="1"/>
  <c r="D369" i="1"/>
  <c r="H369" i="1" s="1"/>
  <c r="C369" i="1"/>
  <c r="H367" i="1"/>
  <c r="G367" i="1"/>
  <c r="D367" i="1"/>
  <c r="C367" i="1"/>
  <c r="H366" i="1"/>
  <c r="G366" i="1"/>
  <c r="D366" i="1"/>
  <c r="C366" i="1"/>
  <c r="D365" i="1"/>
  <c r="G365" i="1" s="1"/>
  <c r="C365" i="1"/>
  <c r="D364" i="1"/>
  <c r="H364" i="1" s="1"/>
  <c r="C364" i="1"/>
  <c r="H363" i="1"/>
  <c r="G363" i="1"/>
  <c r="D363" i="1"/>
  <c r="C363" i="1"/>
  <c r="H362" i="1"/>
  <c r="G362" i="1"/>
  <c r="D362" i="1"/>
  <c r="C362" i="1"/>
  <c r="D361" i="1"/>
  <c r="G361" i="1" s="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G331" i="1"/>
  <c r="D331" i="1"/>
  <c r="H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G318" i="1"/>
  <c r="D318" i="1"/>
  <c r="H318" i="1" s="1"/>
  <c r="C318" i="1"/>
  <c r="H317" i="1"/>
  <c r="D317" i="1"/>
  <c r="G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G266" i="1"/>
  <c r="D266" i="1"/>
  <c r="H266" i="1" s="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D256" i="1"/>
  <c r="G256" i="1" s="1"/>
  <c r="C256" i="1"/>
  <c r="H255" i="1"/>
  <c r="G255" i="1"/>
  <c r="D255" i="1"/>
  <c r="C255" i="1"/>
  <c r="H254" i="1"/>
  <c r="G254" i="1"/>
  <c r="D254" i="1"/>
  <c r="C254" i="1"/>
  <c r="D253" i="1"/>
  <c r="G253" i="1" s="1"/>
  <c r="C253" i="1"/>
  <c r="H252" i="1"/>
  <c r="G252" i="1"/>
  <c r="D252" i="1"/>
  <c r="C252" i="1"/>
  <c r="D251" i="1"/>
  <c r="G251" i="1" s="1"/>
  <c r="C251"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D243" i="1"/>
  <c r="G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D228" i="1"/>
  <c r="H228" i="1" s="1"/>
  <c r="C228" i="1"/>
  <c r="D227" i="1"/>
  <c r="G227" i="1" s="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G216" i="1"/>
  <c r="D216" i="1"/>
  <c r="C216" i="1"/>
  <c r="H216" i="1" s="1"/>
  <c r="D215" i="1"/>
  <c r="H215" i="1" s="1"/>
  <c r="C215" i="1"/>
  <c r="H214" i="1"/>
  <c r="D214" i="1"/>
  <c r="G214" i="1" s="1"/>
  <c r="C214" i="1"/>
  <c r="D213" i="1"/>
  <c r="H213" i="1" s="1"/>
  <c r="C213" i="1"/>
  <c r="H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D196" i="1"/>
  <c r="H196" i="1" s="1"/>
  <c r="C196" i="1"/>
  <c r="D195" i="1"/>
  <c r="H195" i="1" s="1"/>
  <c r="C195" i="1"/>
  <c r="G194" i="1"/>
  <c r="D194" i="1"/>
  <c r="H194" i="1" s="1"/>
  <c r="C194" i="1"/>
  <c r="G193" i="1"/>
  <c r="D193" i="1"/>
  <c r="H193" i="1" s="1"/>
  <c r="C193" i="1"/>
  <c r="H192" i="1"/>
  <c r="G192" i="1"/>
  <c r="D192" i="1"/>
  <c r="C192" i="1"/>
  <c r="H191" i="1"/>
  <c r="G191" i="1"/>
  <c r="D191" i="1"/>
  <c r="C191" i="1"/>
  <c r="D190" i="1"/>
  <c r="H190" i="1" s="1"/>
  <c r="C190" i="1"/>
  <c r="H189" i="1"/>
  <c r="G189" i="1"/>
  <c r="D189" i="1"/>
  <c r="C189" i="1"/>
  <c r="D188" i="1"/>
  <c r="C188" i="1"/>
  <c r="H188" i="1" s="1"/>
  <c r="D187" i="1"/>
  <c r="C187" i="1"/>
  <c r="G187" i="1" s="1"/>
  <c r="D186" i="1"/>
  <c r="C186" i="1"/>
  <c r="H186" i="1" s="1"/>
  <c r="C185" i="1"/>
  <c r="D184" i="1"/>
  <c r="H184" i="1" s="1"/>
  <c r="C184" i="1"/>
  <c r="D183" i="1"/>
  <c r="G183" i="1" s="1"/>
  <c r="C183" i="1"/>
  <c r="D182" i="1"/>
  <c r="H182" i="1" s="1"/>
  <c r="C182" i="1"/>
  <c r="H181" i="1"/>
  <c r="G181" i="1"/>
  <c r="D181" i="1"/>
  <c r="C181" i="1"/>
  <c r="G180" i="1"/>
  <c r="D180" i="1"/>
  <c r="H180" i="1" s="1"/>
  <c r="C180" i="1"/>
  <c r="H179" i="1"/>
  <c r="G179" i="1"/>
  <c r="D179" i="1"/>
  <c r="C179" i="1"/>
  <c r="D178" i="1"/>
  <c r="H178" i="1" s="1"/>
  <c r="C178" i="1"/>
  <c r="G177" i="1"/>
  <c r="D177" i="1"/>
  <c r="H177" i="1" s="1"/>
  <c r="C177" i="1"/>
  <c r="H176" i="1"/>
  <c r="D176" i="1"/>
  <c r="G176" i="1" s="1"/>
  <c r="C176" i="1"/>
  <c r="H175" i="1"/>
  <c r="G175" i="1"/>
  <c r="D175" i="1"/>
  <c r="C175" i="1"/>
  <c r="C174" i="1"/>
  <c r="D173" i="1"/>
  <c r="H173" i="1" s="1"/>
  <c r="C173" i="1"/>
  <c r="D172" i="1"/>
  <c r="C172" i="1"/>
  <c r="H172" i="1" s="1"/>
  <c r="D171" i="1"/>
  <c r="H171" i="1" s="1"/>
  <c r="C171" i="1"/>
  <c r="H170" i="1"/>
  <c r="G170" i="1"/>
  <c r="D170" i="1"/>
  <c r="C170" i="1"/>
  <c r="G169" i="1"/>
  <c r="D169" i="1"/>
  <c r="H169" i="1" s="1"/>
  <c r="C169" i="1"/>
  <c r="D168" i="1"/>
  <c r="H168" i="1" s="1"/>
  <c r="C168" i="1"/>
  <c r="H167" i="1"/>
  <c r="D167" i="1"/>
  <c r="G167" i="1" s="1"/>
  <c r="C167" i="1"/>
  <c r="D166" i="1"/>
  <c r="H166" i="1" s="1"/>
  <c r="C166" i="1"/>
  <c r="H165" i="1"/>
  <c r="D165" i="1"/>
  <c r="G165" i="1" s="1"/>
  <c r="C165" i="1"/>
  <c r="D164" i="1"/>
  <c r="H164" i="1" s="1"/>
  <c r="C164" i="1"/>
  <c r="H163" i="1"/>
  <c r="G163" i="1"/>
  <c r="D163" i="1"/>
  <c r="C163" i="1"/>
  <c r="D162" i="1"/>
  <c r="H162" i="1" s="1"/>
  <c r="C162" i="1"/>
  <c r="D161" i="1"/>
  <c r="H161" i="1" s="1"/>
  <c r="C161" i="1"/>
  <c r="H159" i="1"/>
  <c r="G159" i="1"/>
  <c r="D159" i="1"/>
  <c r="C159" i="1"/>
  <c r="G158" i="1"/>
  <c r="D158" i="1"/>
  <c r="H158" i="1" s="1"/>
  <c r="C158" i="1"/>
  <c r="H157" i="1"/>
  <c r="G157" i="1"/>
  <c r="D157" i="1"/>
  <c r="C157" i="1"/>
  <c r="C156" i="1"/>
  <c r="H155" i="1"/>
  <c r="G155" i="1"/>
  <c r="D155" i="1"/>
  <c r="C155" i="1"/>
  <c r="D154" i="1"/>
  <c r="C154" i="1"/>
  <c r="H154" i="1" s="1"/>
  <c r="H153" i="1"/>
  <c r="D153" i="1"/>
  <c r="G153" i="1" s="1"/>
  <c r="C153" i="1"/>
  <c r="D152" i="1"/>
  <c r="C152" i="1"/>
  <c r="H152" i="1" s="1"/>
  <c r="D151" i="1"/>
  <c r="H151" i="1" s="1"/>
  <c r="C151" i="1"/>
  <c r="D150" i="1"/>
  <c r="C150" i="1"/>
  <c r="G150" i="1" s="1"/>
  <c r="G147"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G136" i="1"/>
  <c r="D136" i="1"/>
  <c r="H136" i="1" s="1"/>
  <c r="C136" i="1"/>
  <c r="D135" i="1"/>
  <c r="H135" i="1" s="1"/>
  <c r="C135" i="1"/>
  <c r="D134" i="1"/>
  <c r="C134" i="1"/>
  <c r="H134" i="1" s="1"/>
  <c r="D133" i="1"/>
  <c r="H133" i="1" s="1"/>
  <c r="C133" i="1"/>
  <c r="D132" i="1"/>
  <c r="H132" i="1" s="1"/>
  <c r="C132" i="1"/>
  <c r="C131" i="1"/>
  <c r="C130" i="1"/>
  <c r="H129" i="1"/>
  <c r="G129" i="1"/>
  <c r="D129" i="1"/>
  <c r="C129" i="1"/>
  <c r="H128" i="1"/>
  <c r="G128" i="1"/>
  <c r="D128" i="1"/>
  <c r="C128" i="1"/>
  <c r="D127" i="1"/>
  <c r="H127" i="1" s="1"/>
  <c r="C127" i="1"/>
  <c r="D126" i="1"/>
  <c r="H126" i="1" s="1"/>
  <c r="C126" i="1"/>
  <c r="D125" i="1"/>
  <c r="H125" i="1" s="1"/>
  <c r="C125" i="1"/>
  <c r="D124" i="1"/>
  <c r="H124" i="1" s="1"/>
  <c r="C124" i="1"/>
  <c r="H123" i="1"/>
  <c r="G123" i="1"/>
  <c r="D123" i="1"/>
  <c r="C123" i="1"/>
  <c r="D122" i="1"/>
  <c r="H122" i="1" s="1"/>
  <c r="C122" i="1"/>
  <c r="C121" i="1"/>
  <c r="D120" i="1"/>
  <c r="G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2" i="1"/>
  <c r="D102" i="1"/>
  <c r="G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D92" i="1"/>
  <c r="H92" i="1" s="1"/>
  <c r="C92" i="1"/>
  <c r="H91" i="1"/>
  <c r="G91" i="1"/>
  <c r="D91" i="1"/>
  <c r="C91" i="1"/>
  <c r="H90" i="1"/>
  <c r="G90" i="1"/>
  <c r="D90" i="1"/>
  <c r="C90" i="1"/>
  <c r="H89" i="1"/>
  <c r="G89" i="1"/>
  <c r="D89" i="1"/>
  <c r="C89" i="1"/>
  <c r="H88" i="1"/>
  <c r="G88" i="1"/>
  <c r="D88" i="1"/>
  <c r="C88" i="1"/>
  <c r="D87" i="1"/>
  <c r="H87" i="1" s="1"/>
  <c r="C87" i="1"/>
  <c r="H86" i="1"/>
  <c r="G86" i="1"/>
  <c r="D86" i="1"/>
  <c r="C86" i="1"/>
  <c r="H85" i="1"/>
  <c r="G85" i="1"/>
  <c r="D85" i="1"/>
  <c r="C85" i="1"/>
  <c r="D84" i="1"/>
  <c r="H84" i="1" s="1"/>
  <c r="C84" i="1"/>
  <c r="D83" i="1"/>
  <c r="H83" i="1" s="1"/>
  <c r="C83" i="1"/>
  <c r="D82" i="1"/>
  <c r="H82" i="1" s="1"/>
  <c r="C82" i="1"/>
  <c r="H81" i="1"/>
  <c r="D81" i="1"/>
  <c r="G81" i="1" s="1"/>
  <c r="C81" i="1"/>
  <c r="H80" i="1"/>
  <c r="G80" i="1"/>
  <c r="D80" i="1"/>
  <c r="C80" i="1"/>
  <c r="C79" i="1"/>
  <c r="D78" i="1"/>
  <c r="H77" i="1"/>
  <c r="D77" i="1"/>
  <c r="G77" i="1" s="1"/>
  <c r="C77" i="1"/>
  <c r="D76" i="1"/>
  <c r="G76" i="1" s="1"/>
  <c r="C76" i="1"/>
  <c r="H75" i="1"/>
  <c r="G75" i="1"/>
  <c r="D75" i="1"/>
  <c r="C75" i="1"/>
  <c r="H74" i="1"/>
  <c r="G74" i="1"/>
  <c r="D74" i="1"/>
  <c r="C74" i="1"/>
  <c r="D73" i="1"/>
  <c r="H73" i="1" s="1"/>
  <c r="C73" i="1"/>
  <c r="D72" i="1"/>
  <c r="G72" i="1" s="1"/>
  <c r="C72" i="1"/>
  <c r="D71" i="1"/>
  <c r="H71" i="1" s="1"/>
  <c r="C71" i="1"/>
  <c r="D70" i="1"/>
  <c r="G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H56" i="1" s="1"/>
  <c r="C56" i="1"/>
  <c r="H55" i="1"/>
  <c r="G55" i="1"/>
  <c r="D55" i="1"/>
  <c r="C55" i="1"/>
  <c r="D54" i="1"/>
  <c r="G54" i="1" s="1"/>
  <c r="C54" i="1"/>
  <c r="D53" i="1"/>
  <c r="H53" i="1" s="1"/>
  <c r="C53" i="1"/>
  <c r="D52" i="1"/>
  <c r="H52" i="1" s="1"/>
  <c r="C52" i="1"/>
  <c r="H51" i="1"/>
  <c r="G51" i="1"/>
  <c r="D51" i="1"/>
  <c r="C51" i="1"/>
  <c r="H50" i="1"/>
  <c r="G50" i="1"/>
  <c r="D50" i="1"/>
  <c r="C50" i="1"/>
  <c r="D49" i="1"/>
  <c r="H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393" i="1" l="1"/>
  <c r="G1392" i="1"/>
  <c r="G1393" i="1"/>
  <c r="G1391" i="1"/>
  <c r="H1399" i="1"/>
  <c r="H1400" i="1"/>
  <c r="G1399" i="1"/>
  <c r="G1683" i="1"/>
  <c r="I41" i="3"/>
  <c r="H1685" i="1"/>
  <c r="H1635" i="1"/>
  <c r="G1601" i="1"/>
  <c r="G1686" i="1"/>
  <c r="H1681" i="1"/>
  <c r="H1684" i="1"/>
  <c r="H1669" i="1"/>
  <c r="G1670" i="1"/>
  <c r="H1623" i="1"/>
  <c r="G1623" i="1"/>
  <c r="G1627" i="1"/>
  <c r="H1612" i="1"/>
  <c r="C1604" i="1"/>
  <c r="H1604" i="1" s="1"/>
  <c r="G1607" i="1"/>
  <c r="G1605" i="1"/>
  <c r="H1603" i="1"/>
  <c r="G1592" i="1"/>
  <c r="H1588" i="1"/>
  <c r="G1585" i="1"/>
  <c r="H1585" i="1"/>
  <c r="D6" i="8"/>
  <c r="C1583" i="1" s="1"/>
  <c r="G1583" i="1" s="1"/>
  <c r="G1305" i="1"/>
  <c r="G1500" i="1"/>
  <c r="E22" i="7"/>
  <c r="G1563" i="1"/>
  <c r="E5" i="7"/>
  <c r="J1553" i="1"/>
  <c r="D1539" i="1"/>
  <c r="G1539" i="1" s="1"/>
  <c r="J1546" i="1"/>
  <c r="I1546" i="1"/>
  <c r="J1542" i="1"/>
  <c r="G1540" i="1"/>
  <c r="G1542" i="1"/>
  <c r="H1542" i="1"/>
  <c r="H1540" i="1"/>
  <c r="E320" i="9"/>
  <c r="B320" i="9" s="1"/>
  <c r="E322" i="9"/>
  <c r="B322" i="9" s="1"/>
  <c r="E326" i="9"/>
  <c r="B326" i="9" s="1"/>
  <c r="G1388" i="1"/>
  <c r="H1389" i="1"/>
  <c r="H1388" i="1"/>
  <c r="H1387" i="1"/>
  <c r="H1386" i="1"/>
  <c r="G1385" i="1"/>
  <c r="H300" i="1"/>
  <c r="H1292" i="1"/>
  <c r="G636" i="1"/>
  <c r="D647" i="4"/>
  <c r="C641" i="1" s="1"/>
  <c r="D648" i="4"/>
  <c r="H422" i="1"/>
  <c r="H421" i="1"/>
  <c r="E303" i="9"/>
  <c r="B303" i="9" s="1"/>
  <c r="G410" i="1"/>
  <c r="G1075" i="1"/>
  <c r="H1075" i="1"/>
  <c r="C1076" i="1"/>
  <c r="H1078" i="1"/>
  <c r="H1076" i="1"/>
  <c r="H1263" i="1"/>
  <c r="G1397" i="1"/>
  <c r="H1397" i="1"/>
  <c r="G1394" i="1"/>
  <c r="G1390" i="1"/>
  <c r="E335" i="9"/>
  <c r="B335" i="9" s="1"/>
  <c r="G1384" i="1"/>
  <c r="G1383" i="1"/>
  <c r="G1382" i="1"/>
  <c r="G1370" i="1"/>
  <c r="H1369" i="1"/>
  <c r="G1368" i="1"/>
  <c r="G1314" i="1"/>
  <c r="G1308" i="1"/>
  <c r="H1300" i="1"/>
  <c r="H1302" i="1"/>
  <c r="G1301" i="1"/>
  <c r="G1283" i="1"/>
  <c r="H1269" i="1"/>
  <c r="H1266" i="1"/>
  <c r="G1264" i="1"/>
  <c r="E304" i="9"/>
  <c r="B304" i="9" s="1"/>
  <c r="E255" i="5"/>
  <c r="D1259" i="1" s="1"/>
  <c r="G1259" i="1" s="1"/>
  <c r="H1261" i="1"/>
  <c r="H1259" i="1"/>
  <c r="D1260" i="1"/>
  <c r="H1257" i="1"/>
  <c r="G1256" i="1"/>
  <c r="D1252" i="1"/>
  <c r="H1252" i="1" s="1"/>
  <c r="G1252" i="1"/>
  <c r="H1251" i="1"/>
  <c r="G1201" i="1"/>
  <c r="H1200" i="1"/>
  <c r="E319" i="9"/>
  <c r="B319" i="9" s="1"/>
  <c r="E178" i="5"/>
  <c r="H336" i="9" s="1"/>
  <c r="H1188" i="1"/>
  <c r="F181" i="5"/>
  <c r="G1183" i="1"/>
  <c r="G1176" i="1"/>
  <c r="F171" i="5"/>
  <c r="G1170" i="1"/>
  <c r="G1172" i="1"/>
  <c r="H1169" i="1"/>
  <c r="G1168" i="1"/>
  <c r="G1165" i="1"/>
  <c r="G1164" i="1"/>
  <c r="G1155" i="1"/>
  <c r="G1157" i="1"/>
  <c r="G1147" i="1"/>
  <c r="H1140" i="1"/>
  <c r="H1146" i="1"/>
  <c r="G1141" i="1"/>
  <c r="F136" i="5"/>
  <c r="G1125" i="1"/>
  <c r="G1129" i="1"/>
  <c r="G1091" i="1"/>
  <c r="G1090" i="1"/>
  <c r="D1087" i="1"/>
  <c r="F341" i="9"/>
  <c r="B341" i="9" s="1"/>
  <c r="G1076" i="1"/>
  <c r="G1068" i="1"/>
  <c r="H1060" i="1"/>
  <c r="G1057" i="1"/>
  <c r="G1059" i="1"/>
  <c r="G1055" i="1"/>
  <c r="F45" i="5"/>
  <c r="H1050" i="1"/>
  <c r="H1052" i="1"/>
  <c r="G1045" i="1"/>
  <c r="H1040" i="1"/>
  <c r="G1041" i="1"/>
  <c r="F35" i="5"/>
  <c r="G1039" i="1"/>
  <c r="G1037" i="1"/>
  <c r="G1034" i="1"/>
  <c r="H1034" i="1"/>
  <c r="F29" i="5"/>
  <c r="G1035" i="1"/>
  <c r="G1033" i="1"/>
  <c r="H1032" i="1"/>
  <c r="G1031" i="1"/>
  <c r="H1030" i="1"/>
  <c r="H1028" i="1"/>
  <c r="G1027" i="1"/>
  <c r="D1024" i="1"/>
  <c r="H1024" i="1" s="1"/>
  <c r="H1026" i="1"/>
  <c r="G1023" i="1"/>
  <c r="D1018" i="1"/>
  <c r="G1018" i="1" s="1"/>
  <c r="G1021" i="1"/>
  <c r="G1015" i="1"/>
  <c r="H1013" i="1"/>
  <c r="G1013" i="1"/>
  <c r="G1014" i="1"/>
  <c r="G1306" i="1"/>
  <c r="D274" i="5"/>
  <c r="D251" i="5" s="1"/>
  <c r="G1166" i="1"/>
  <c r="G1261" i="1"/>
  <c r="C1260" i="1"/>
  <c r="H1394" i="1"/>
  <c r="H1390" i="1"/>
  <c r="H1384" i="1"/>
  <c r="H1370" i="1"/>
  <c r="H1368" i="1"/>
  <c r="G1291" i="1"/>
  <c r="G1290" i="1"/>
  <c r="G1271" i="1"/>
  <c r="G1268" i="1"/>
  <c r="G1269" i="1"/>
  <c r="G1251" i="1"/>
  <c r="H1201" i="1"/>
  <c r="H1203" i="1"/>
  <c r="F197" i="5"/>
  <c r="G1188" i="1"/>
  <c r="C1185" i="1"/>
  <c r="E312" i="9"/>
  <c r="B312" i="9" s="1"/>
  <c r="E77" i="9"/>
  <c r="B77" i="9" s="1"/>
  <c r="G736" i="1"/>
  <c r="G734" i="1"/>
  <c r="B241" i="9"/>
  <c r="E53" i="9"/>
  <c r="B53" i="9" s="1"/>
  <c r="G733" i="1"/>
  <c r="G730" i="1"/>
  <c r="F238" i="9"/>
  <c r="B238" i="9" s="1"/>
  <c r="G725" i="1"/>
  <c r="E39" i="9"/>
  <c r="B39" i="9" s="1"/>
  <c r="G699" i="1"/>
  <c r="G300" i="1"/>
  <c r="E307" i="9"/>
  <c r="B307" i="9" s="1"/>
  <c r="E296" i="9"/>
  <c r="B296" i="9" s="1"/>
  <c r="E26" i="9"/>
  <c r="B26" i="9" s="1"/>
  <c r="G647" i="1"/>
  <c r="F656" i="4"/>
  <c r="G649" i="1"/>
  <c r="G646" i="1"/>
  <c r="H635" i="1"/>
  <c r="G416" i="1"/>
  <c r="F428" i="4"/>
  <c r="G415" i="1"/>
  <c r="G302" i="1"/>
  <c r="G301" i="1"/>
  <c r="H423" i="1"/>
  <c r="G423" i="1"/>
  <c r="G422" i="1"/>
  <c r="E648" i="4"/>
  <c r="D642" i="1" s="1"/>
  <c r="G298" i="1"/>
  <c r="G421" i="1"/>
  <c r="F426" i="4"/>
  <c r="H564" i="1"/>
  <c r="G459" i="1"/>
  <c r="G409" i="1"/>
  <c r="F412" i="4"/>
  <c r="G407" i="1"/>
  <c r="G408" i="1"/>
  <c r="G396" i="1"/>
  <c r="G398" i="1"/>
  <c r="G388" i="1"/>
  <c r="G389" i="1"/>
  <c r="G383" i="1"/>
  <c r="G381" i="1"/>
  <c r="H378" i="1"/>
  <c r="G377" i="1"/>
  <c r="H376" i="1"/>
  <c r="H374" i="1"/>
  <c r="F379" i="4"/>
  <c r="G375" i="1"/>
  <c r="G369" i="1"/>
  <c r="G371" i="1"/>
  <c r="H365" i="1"/>
  <c r="H361" i="1"/>
  <c r="F366" i="4"/>
  <c r="G364" i="1"/>
  <c r="E361" i="4"/>
  <c r="D356" i="1" s="1"/>
  <c r="F269" i="4"/>
  <c r="H253" i="1"/>
  <c r="H250" i="1"/>
  <c r="G250" i="1"/>
  <c r="H251" i="1"/>
  <c r="H243" i="1"/>
  <c r="G242" i="1"/>
  <c r="H227" i="1"/>
  <c r="G228" i="1"/>
  <c r="G212" i="1"/>
  <c r="F216" i="4"/>
  <c r="G215" i="1"/>
  <c r="G213" i="1"/>
  <c r="G197" i="1"/>
  <c r="G196" i="1"/>
  <c r="G195" i="1"/>
  <c r="G190" i="1"/>
  <c r="F194" i="4"/>
  <c r="B242" i="9"/>
  <c r="G188" i="1"/>
  <c r="G185" i="1"/>
  <c r="H187" i="1"/>
  <c r="H185" i="1"/>
  <c r="G186" i="1"/>
  <c r="G184" i="1"/>
  <c r="H183" i="1"/>
  <c r="F240" i="9"/>
  <c r="G182" i="1"/>
  <c r="F239" i="9"/>
  <c r="B239" i="9" s="1"/>
  <c r="E52" i="9"/>
  <c r="B52" i="9" s="1"/>
  <c r="E50" i="9"/>
  <c r="B50" i="9" s="1"/>
  <c r="G178" i="1"/>
  <c r="H174" i="1"/>
  <c r="G174" i="1"/>
  <c r="F178" i="4"/>
  <c r="G173" i="1"/>
  <c r="G172" i="1"/>
  <c r="F170" i="4"/>
  <c r="G171" i="1"/>
  <c r="G168" i="1"/>
  <c r="G166" i="1"/>
  <c r="G164" i="1"/>
  <c r="G161" i="1"/>
  <c r="E164" i="4"/>
  <c r="D160" i="1" s="1"/>
  <c r="G162" i="1"/>
  <c r="D156" i="1"/>
  <c r="E153" i="4"/>
  <c r="F153" i="4" s="1"/>
  <c r="F237" i="9"/>
  <c r="B237" i="9" s="1"/>
  <c r="G154" i="1"/>
  <c r="F154" i="4"/>
  <c r="G152" i="1"/>
  <c r="H150" i="1"/>
  <c r="G151" i="1"/>
  <c r="G135" i="1"/>
  <c r="F134" i="4"/>
  <c r="H130" i="1"/>
  <c r="G134" i="1"/>
  <c r="G133" i="1"/>
  <c r="D131" i="1"/>
  <c r="G130" i="1"/>
  <c r="G132" i="1"/>
  <c r="G127" i="1"/>
  <c r="G125" i="1"/>
  <c r="E125" i="4"/>
  <c r="D121" i="1" s="1"/>
  <c r="G126" i="1"/>
  <c r="G122" i="1"/>
  <c r="G124" i="1"/>
  <c r="H120" i="1"/>
  <c r="G108" i="1"/>
  <c r="G87" i="1"/>
  <c r="G92" i="1"/>
  <c r="G84" i="1"/>
  <c r="G83" i="1"/>
  <c r="G82" i="1"/>
  <c r="D79" i="1"/>
  <c r="F83" i="4"/>
  <c r="F77" i="4"/>
  <c r="H76" i="1"/>
  <c r="G73" i="1"/>
  <c r="H72" i="1"/>
  <c r="H70" i="1"/>
  <c r="G71" i="1"/>
  <c r="G56" i="1"/>
  <c r="H54" i="1"/>
  <c r="E49" i="4"/>
  <c r="D45" i="1" s="1"/>
  <c r="G53" i="1"/>
  <c r="G52" i="1"/>
  <c r="G49" i="1"/>
  <c r="E324" i="9"/>
  <c r="B324" i="9" s="1"/>
  <c r="E36" i="9"/>
  <c r="B36" i="9" s="1"/>
  <c r="F236" i="9"/>
  <c r="B236" i="9" s="1"/>
  <c r="E311" i="9"/>
  <c r="B311" i="9" s="1"/>
  <c r="E327" i="9"/>
  <c r="B327" i="9" s="1"/>
  <c r="E329" i="9"/>
  <c r="B329" i="9" s="1"/>
  <c r="E37" i="9"/>
  <c r="B37" i="9" s="1"/>
  <c r="H1329" i="1"/>
  <c r="G1332" i="1"/>
  <c r="G1348" i="1"/>
  <c r="H1579" i="1"/>
  <c r="H1666" i="1"/>
  <c r="G1666" i="1"/>
  <c r="D6" i="4"/>
  <c r="D202" i="4"/>
  <c r="D406" i="4"/>
  <c r="J1548" i="1"/>
  <c r="H1548" i="1"/>
  <c r="J1552" i="1"/>
  <c r="H1552" i="1"/>
  <c r="J1565" i="1"/>
  <c r="H1565" i="1"/>
  <c r="J1569" i="1"/>
  <c r="H1569" i="1"/>
  <c r="I1575" i="1"/>
  <c r="H1630" i="1"/>
  <c r="G1630" i="1"/>
  <c r="D82" i="4"/>
  <c r="F91" i="4"/>
  <c r="G1328" i="1"/>
  <c r="H1332" i="1"/>
  <c r="G1339" i="1"/>
  <c r="G1344" i="1"/>
  <c r="H1348" i="1"/>
  <c r="G1355" i="1"/>
  <c r="G1360" i="1"/>
  <c r="G1371" i="1"/>
  <c r="G1387" i="1"/>
  <c r="G1403" i="1"/>
  <c r="G1419" i="1"/>
  <c r="G1433" i="1"/>
  <c r="G1449" i="1"/>
  <c r="G1465" i="1"/>
  <c r="G1481" i="1"/>
  <c r="G1509" i="1"/>
  <c r="G1523" i="1"/>
  <c r="H1544" i="1"/>
  <c r="G1544" i="1"/>
  <c r="G1556" i="1"/>
  <c r="J1578" i="1"/>
  <c r="H1578" i="1"/>
  <c r="G1620" i="1"/>
  <c r="H1642" i="1"/>
  <c r="G1642" i="1"/>
  <c r="G1667" i="1"/>
  <c r="F7" i="4"/>
  <c r="F203" i="4"/>
  <c r="H1330" i="1"/>
  <c r="G1337" i="1"/>
  <c r="G1342" i="1"/>
  <c r="H1346" i="1"/>
  <c r="G1358" i="1"/>
  <c r="H1362" i="1"/>
  <c r="G1548" i="1"/>
  <c r="G1552" i="1"/>
  <c r="I1552" i="1" s="1"/>
  <c r="G1565" i="1"/>
  <c r="I1565" i="1" s="1"/>
  <c r="G1569" i="1"/>
  <c r="H1626" i="1"/>
  <c r="G1626" i="1"/>
  <c r="H1639" i="1"/>
  <c r="G1639" i="1"/>
  <c r="H1682" i="1"/>
  <c r="G1682" i="1"/>
  <c r="D164" i="4"/>
  <c r="F263" i="4"/>
  <c r="D262" i="4"/>
  <c r="C1495" i="1"/>
  <c r="F99" i="6"/>
  <c r="G1340" i="1"/>
  <c r="G1356" i="1"/>
  <c r="J1557" i="1"/>
  <c r="H1557" i="1"/>
  <c r="G1557" i="1"/>
  <c r="J1561" i="1"/>
  <c r="H1561" i="1"/>
  <c r="G1561" i="1"/>
  <c r="I1561" i="1" s="1"/>
  <c r="H1572" i="1"/>
  <c r="J1574" i="1"/>
  <c r="H1574" i="1"/>
  <c r="G1574" i="1"/>
  <c r="I1578" i="1"/>
  <c r="H1586" i="1"/>
  <c r="G1586" i="1"/>
  <c r="H1596" i="1"/>
  <c r="G1596" i="1"/>
  <c r="F8" i="5"/>
  <c r="F126" i="4"/>
  <c r="D230" i="4"/>
  <c r="F231" i="4"/>
  <c r="E535" i="4"/>
  <c r="G1331" i="1"/>
  <c r="G1336" i="1"/>
  <c r="H1340" i="1"/>
  <c r="G1347" i="1"/>
  <c r="G1352" i="1"/>
  <c r="H1356" i="1"/>
  <c r="G1363" i="1"/>
  <c r="G1379" i="1"/>
  <c r="G1395" i="1"/>
  <c r="G1411" i="1"/>
  <c r="G1427" i="1"/>
  <c r="G1441" i="1"/>
  <c r="G1457" i="1"/>
  <c r="G1473" i="1"/>
  <c r="G1487" i="1"/>
  <c r="G1501" i="1"/>
  <c r="G1515" i="1"/>
  <c r="G1531" i="1"/>
  <c r="I1543" i="1"/>
  <c r="G1549" i="1"/>
  <c r="J1551" i="1"/>
  <c r="H1551" i="1"/>
  <c r="G1551" i="1"/>
  <c r="I1551" i="1" s="1"/>
  <c r="G1553" i="1"/>
  <c r="J1564" i="1"/>
  <c r="H1564" i="1"/>
  <c r="G1564" i="1"/>
  <c r="G1566" i="1"/>
  <c r="I1566" i="1" s="1"/>
  <c r="J1568" i="1"/>
  <c r="H1568" i="1"/>
  <c r="G1568" i="1"/>
  <c r="I1568" i="1" s="1"/>
  <c r="G1570" i="1"/>
  <c r="I1570" i="1" s="1"/>
  <c r="G1572" i="1"/>
  <c r="G1673" i="1"/>
  <c r="E230" i="4"/>
  <c r="D226" i="1" s="1"/>
  <c r="F432" i="4"/>
  <c r="D431" i="4"/>
  <c r="F537" i="4"/>
  <c r="D536" i="4"/>
  <c r="G156" i="9"/>
  <c r="E156" i="9" s="1"/>
  <c r="B156" i="9" s="1"/>
  <c r="F607" i="4"/>
  <c r="D597" i="4"/>
  <c r="H1617" i="1"/>
  <c r="G1617" i="1"/>
  <c r="G1334" i="1"/>
  <c r="H1338" i="1"/>
  <c r="G1350" i="1"/>
  <c r="H1354" i="1"/>
  <c r="I1541" i="1"/>
  <c r="I1545" i="1"/>
  <c r="H1549" i="1"/>
  <c r="H1553" i="1"/>
  <c r="J1558" i="1"/>
  <c r="H1558" i="1"/>
  <c r="I1558" i="1" s="1"/>
  <c r="J1562" i="1"/>
  <c r="H1562" i="1"/>
  <c r="I1562" i="1" s="1"/>
  <c r="H1566" i="1"/>
  <c r="H1570" i="1"/>
  <c r="J1575" i="1"/>
  <c r="H1575" i="1"/>
  <c r="G1579" i="1"/>
  <c r="I1579" i="1" s="1"/>
  <c r="H1581" i="1"/>
  <c r="G1581" i="1"/>
  <c r="I1581" i="1" s="1"/>
  <c r="H1610" i="1"/>
  <c r="G1610" i="1"/>
  <c r="H1614" i="1"/>
  <c r="G1614" i="1"/>
  <c r="H1633" i="1"/>
  <c r="G1633" i="1"/>
  <c r="D321" i="4"/>
  <c r="F322" i="4"/>
  <c r="E431" i="4"/>
  <c r="D88" i="5"/>
  <c r="G314" i="9"/>
  <c r="G315" i="9"/>
  <c r="G316" i="9"/>
  <c r="D147" i="5"/>
  <c r="F150" i="5"/>
  <c r="H1602" i="1"/>
  <c r="G1602" i="1"/>
  <c r="D522" i="4"/>
  <c r="F63" i="5"/>
  <c r="H314" i="9"/>
  <c r="E88" i="5"/>
  <c r="H315" i="9"/>
  <c r="H316" i="9"/>
  <c r="E147" i="5"/>
  <c r="D1152" i="1" s="1"/>
  <c r="D35" i="6"/>
  <c r="F36" i="6"/>
  <c r="B25" i="9"/>
  <c r="G1587" i="1"/>
  <c r="G1590" i="1"/>
  <c r="G1593" i="1"/>
  <c r="H1658" i="1"/>
  <c r="G1658" i="1"/>
  <c r="H1674" i="1"/>
  <c r="G1674" i="1"/>
  <c r="D49" i="4"/>
  <c r="F106" i="4"/>
  <c r="F89" i="5"/>
  <c r="G339" i="9"/>
  <c r="E339" i="9" s="1"/>
  <c r="B339" i="9" s="1"/>
  <c r="F219" i="5"/>
  <c r="F5" i="6"/>
  <c r="D89" i="6"/>
  <c r="G1547" i="1"/>
  <c r="H1618" i="1"/>
  <c r="G1618" i="1"/>
  <c r="H1634" i="1"/>
  <c r="G1634" i="1"/>
  <c r="G1655" i="1"/>
  <c r="G1671" i="1"/>
  <c r="F278" i="4"/>
  <c r="D273" i="4"/>
  <c r="D361" i="4"/>
  <c r="F467" i="4"/>
  <c r="D466" i="4"/>
  <c r="F523" i="4"/>
  <c r="F71" i="5"/>
  <c r="E141" i="6"/>
  <c r="H1594" i="1"/>
  <c r="G1594" i="1"/>
  <c r="F220" i="5"/>
  <c r="F256" i="5"/>
  <c r="F6" i="6"/>
  <c r="D51" i="8"/>
  <c r="C1628" i="1" s="1"/>
  <c r="G180" i="9"/>
  <c r="E180" i="9" s="1"/>
  <c r="B180"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4" i="9"/>
  <c r="E174" i="9" s="1"/>
  <c r="B174" i="9" s="1"/>
  <c r="I10" i="9"/>
  <c r="H309" i="9"/>
  <c r="G178" i="9"/>
  <c r="E178" i="9" s="1"/>
  <c r="B178" i="9" s="1"/>
  <c r="G176" i="9"/>
  <c r="E176" i="9" s="1"/>
  <c r="B176" i="9" s="1"/>
  <c r="G1591" i="1"/>
  <c r="H1650" i="1"/>
  <c r="G1650" i="1"/>
  <c r="F135" i="4"/>
  <c r="H24" i="9"/>
  <c r="D584" i="4"/>
  <c r="E119" i="5"/>
  <c r="D1124" i="1" s="1"/>
  <c r="E42" i="9"/>
  <c r="B42" i="9" s="1"/>
  <c r="B44" i="9"/>
  <c r="B69" i="9"/>
  <c r="F122" i="6"/>
  <c r="D114" i="6"/>
  <c r="D5" i="7"/>
  <c r="E321" i="4"/>
  <c r="D316" i="1" s="1"/>
  <c r="D373" i="4"/>
  <c r="E647" i="4"/>
  <c r="D641" i="1" s="1"/>
  <c r="D629" i="4"/>
  <c r="D12" i="5"/>
  <c r="E338" i="9"/>
  <c r="B338" i="9" s="1"/>
  <c r="F252" i="5"/>
  <c r="B28" i="9"/>
  <c r="E373" i="4"/>
  <c r="E12" i="5"/>
  <c r="D1017" i="1" s="1"/>
  <c r="F70" i="5"/>
  <c r="D178" i="5"/>
  <c r="B41" i="9"/>
  <c r="E47" i="9"/>
  <c r="B47" i="9" s="1"/>
  <c r="B250" i="9"/>
  <c r="F256" i="9"/>
  <c r="B271" i="9"/>
  <c r="B282" i="9"/>
  <c r="F288" i="9"/>
  <c r="B288" i="9" s="1"/>
  <c r="E31" i="9"/>
  <c r="B31" i="9" s="1"/>
  <c r="B123" i="9"/>
  <c r="B230" i="9"/>
  <c r="E81" i="9"/>
  <c r="B81" i="9" s="1"/>
  <c r="F232" i="9"/>
  <c r="B232" i="9" s="1"/>
  <c r="B256" i="9"/>
  <c r="B115" i="9"/>
  <c r="B107" i="9"/>
  <c r="B240" i="9"/>
  <c r="B272" i="9"/>
  <c r="B99" i="9"/>
  <c r="E337" i="9"/>
  <c r="B337" i="9" s="1"/>
  <c r="B91" i="9"/>
  <c r="B155" i="9"/>
  <c r="B234" i="9"/>
  <c r="B264" i="9"/>
  <c r="B83" i="9"/>
  <c r="B147" i="9"/>
  <c r="B247" i="9"/>
  <c r="B258" i="9"/>
  <c r="F264" i="9"/>
  <c r="B279" i="9"/>
  <c r="B290" i="9"/>
  <c r="G1604" i="1" l="1"/>
  <c r="H1583" i="1"/>
  <c r="D44" i="8"/>
  <c r="I33" i="3"/>
  <c r="D1538" i="1"/>
  <c r="I34" i="3"/>
  <c r="D1555" i="1"/>
  <c r="H1539" i="1"/>
  <c r="I1542" i="1"/>
  <c r="F255" i="5"/>
  <c r="F648" i="4"/>
  <c r="C642" i="1"/>
  <c r="H642" i="1" s="1"/>
  <c r="E251" i="5"/>
  <c r="I25" i="3" s="1"/>
  <c r="E177" i="5"/>
  <c r="D1182" i="1"/>
  <c r="G1087" i="1"/>
  <c r="H1087" i="1"/>
  <c r="G1024" i="1"/>
  <c r="H1018" i="1"/>
  <c r="E7" i="5"/>
  <c r="F274" i="5"/>
  <c r="C1278" i="1"/>
  <c r="H1260" i="1"/>
  <c r="G1260" i="1"/>
  <c r="G1185" i="1"/>
  <c r="H1185" i="1"/>
  <c r="G24" i="9"/>
  <c r="E24" i="9" s="1"/>
  <c r="B24" i="9" s="1"/>
  <c r="F125" i="4"/>
  <c r="E152" i="4"/>
  <c r="I18" i="3" s="1"/>
  <c r="D149" i="1"/>
  <c r="G149" i="1" s="1"/>
  <c r="H156" i="1"/>
  <c r="G156" i="1"/>
  <c r="H149" i="1"/>
  <c r="H131" i="1"/>
  <c r="G131" i="1"/>
  <c r="H121" i="1"/>
  <c r="G121" i="1"/>
  <c r="H79" i="1"/>
  <c r="G79" i="1"/>
  <c r="E6" i="4"/>
  <c r="D2" i="1" s="1"/>
  <c r="F89" i="6"/>
  <c r="C1485" i="1"/>
  <c r="D422" i="4"/>
  <c r="H17" i="3"/>
  <c r="C2" i="1"/>
  <c r="G346" i="9"/>
  <c r="E346" i="9" s="1"/>
  <c r="H33" i="3"/>
  <c r="C1538" i="1"/>
  <c r="H1124" i="1"/>
  <c r="G1124" i="1"/>
  <c r="F273" i="4"/>
  <c r="C269" i="1"/>
  <c r="E430" i="4"/>
  <c r="E640" i="4" s="1"/>
  <c r="D634" i="1" s="1"/>
  <c r="D425" i="1"/>
  <c r="I1574" i="1"/>
  <c r="I1544" i="1"/>
  <c r="F202" i="4"/>
  <c r="C198" i="1"/>
  <c r="D535" i="4"/>
  <c r="F536" i="4"/>
  <c r="C530" i="1"/>
  <c r="H1628" i="1"/>
  <c r="G1628" i="1"/>
  <c r="E69" i="5"/>
  <c r="D1093" i="1"/>
  <c r="E316" i="9"/>
  <c r="B316" i="9" s="1"/>
  <c r="I1553" i="1"/>
  <c r="F12" i="5"/>
  <c r="D7" i="5"/>
  <c r="C1017" i="1"/>
  <c r="F49" i="4"/>
  <c r="C45" i="1"/>
  <c r="F321" i="4"/>
  <c r="D308" i="4"/>
  <c r="C316" i="1"/>
  <c r="I1569" i="1"/>
  <c r="F373" i="4"/>
  <c r="C368" i="1"/>
  <c r="F228" i="9"/>
  <c r="B228" i="9" s="1"/>
  <c r="G348" i="9"/>
  <c r="E348" i="9" s="1"/>
  <c r="E315" i="9"/>
  <c r="B315" i="9" s="1"/>
  <c r="D430" i="4"/>
  <c r="C425" i="1"/>
  <c r="F431" i="4"/>
  <c r="F82" i="4"/>
  <c r="C78" i="1"/>
  <c r="F114" i="6"/>
  <c r="H30" i="3"/>
  <c r="C1510" i="1"/>
  <c r="I31" i="3"/>
  <c r="D1537" i="1"/>
  <c r="F147" i="5"/>
  <c r="C1152" i="1"/>
  <c r="H641" i="1"/>
  <c r="G641" i="1"/>
  <c r="E360" i="4"/>
  <c r="D368" i="1"/>
  <c r="F466" i="4"/>
  <c r="C460" i="1"/>
  <c r="E314" i="9"/>
  <c r="B314" i="9" s="1"/>
  <c r="D529" i="1"/>
  <c r="H1495" i="1"/>
  <c r="G1495" i="1"/>
  <c r="I1548" i="1"/>
  <c r="D45" i="8"/>
  <c r="F164" i="4"/>
  <c r="D152" i="4"/>
  <c r="C160" i="1"/>
  <c r="H28" i="3"/>
  <c r="C1431" i="1"/>
  <c r="F35" i="6"/>
  <c r="F522" i="4"/>
  <c r="C516" i="1"/>
  <c r="F88" i="5"/>
  <c r="D69" i="5"/>
  <c r="C1093" i="1"/>
  <c r="I1564" i="1"/>
  <c r="F406" i="4"/>
  <c r="C401" i="1"/>
  <c r="F584" i="4"/>
  <c r="C578" i="1"/>
  <c r="G336" i="9"/>
  <c r="E336" i="9" s="1"/>
  <c r="B336" i="9" s="1"/>
  <c r="F178" i="5"/>
  <c r="D177" i="5"/>
  <c r="C1182" i="1"/>
  <c r="F629" i="4"/>
  <c r="C623" i="1"/>
  <c r="D141" i="6"/>
  <c r="H25" i="3"/>
  <c r="C1255" i="1"/>
  <c r="F361" i="4"/>
  <c r="D360" i="4"/>
  <c r="C356" i="1"/>
  <c r="F119" i="5"/>
  <c r="I24" i="3"/>
  <c r="D1181" i="1"/>
  <c r="F647" i="4"/>
  <c r="F597" i="4"/>
  <c r="C591" i="1"/>
  <c r="I1549" i="1"/>
  <c r="F230" i="4"/>
  <c r="C226" i="1"/>
  <c r="I1557" i="1"/>
  <c r="F262" i="4"/>
  <c r="C258" i="1"/>
  <c r="E308" i="4"/>
  <c r="G344" i="9" l="1"/>
  <c r="E344" i="9" s="1"/>
  <c r="B344" i="9" s="1"/>
  <c r="G343" i="9"/>
  <c r="E343" i="9" s="1"/>
  <c r="B343" i="9" s="1"/>
  <c r="K1481" i="9"/>
  <c r="H19" i="9"/>
  <c r="E19" i="9" s="1"/>
  <c r="B19" i="9" s="1"/>
  <c r="I39" i="3"/>
  <c r="C1621" i="1"/>
  <c r="H1621" i="1" s="1"/>
  <c r="H1555" i="1"/>
  <c r="G1555" i="1"/>
  <c r="G642" i="1"/>
  <c r="F251" i="5"/>
  <c r="D1255" i="1"/>
  <c r="H1255" i="1" s="1"/>
  <c r="E176" i="5"/>
  <c r="D1180" i="1" s="1"/>
  <c r="E6" i="5"/>
  <c r="D1011" i="1" s="1"/>
  <c r="D1012" i="1"/>
  <c r="I22" i="3"/>
  <c r="H1278" i="1"/>
  <c r="G1278" i="1"/>
  <c r="D148" i="1"/>
  <c r="E299" i="4"/>
  <c r="E301" i="4" s="1"/>
  <c r="D297" i="1" s="1"/>
  <c r="F6" i="4"/>
  <c r="I17" i="3"/>
  <c r="E417" i="4"/>
  <c r="D412" i="1" s="1"/>
  <c r="D303" i="1"/>
  <c r="E422" i="4"/>
  <c r="F422" i="4" s="1"/>
  <c r="D640" i="4"/>
  <c r="F535" i="4"/>
  <c r="C529" i="1"/>
  <c r="H258" i="1"/>
  <c r="G258" i="1"/>
  <c r="H591" i="1"/>
  <c r="G591" i="1"/>
  <c r="F360" i="4"/>
  <c r="D418" i="4"/>
  <c r="C355" i="1"/>
  <c r="H1182" i="1"/>
  <c r="G1182" i="1"/>
  <c r="H78" i="1"/>
  <c r="G78" i="1"/>
  <c r="F430" i="4"/>
  <c r="D639" i="4"/>
  <c r="C424" i="1"/>
  <c r="F308" i="4"/>
  <c r="D417" i="4"/>
  <c r="C303" i="1"/>
  <c r="H269" i="1"/>
  <c r="G269" i="1"/>
  <c r="F177" i="5"/>
  <c r="H24" i="3"/>
  <c r="C1181" i="1"/>
  <c r="D176" i="5"/>
  <c r="E418" i="4"/>
  <c r="D413" i="1" s="1"/>
  <c r="D355" i="1"/>
  <c r="H45" i="1"/>
  <c r="G45" i="1"/>
  <c r="G578" i="1"/>
  <c r="H578" i="1"/>
  <c r="G160" i="1"/>
  <c r="H160" i="1"/>
  <c r="H368" i="1"/>
  <c r="G368" i="1"/>
  <c r="I23" i="3"/>
  <c r="D1074" i="1"/>
  <c r="G1538" i="1"/>
  <c r="H1538" i="1"/>
  <c r="H1152" i="1"/>
  <c r="G1152" i="1"/>
  <c r="F69" i="5"/>
  <c r="H23" i="3"/>
  <c r="C1074" i="1"/>
  <c r="G226" i="1"/>
  <c r="H226" i="1"/>
  <c r="F141" i="6"/>
  <c r="C1537" i="1"/>
  <c r="H31" i="3"/>
  <c r="H18" i="3"/>
  <c r="F152" i="4"/>
  <c r="D299" i="4"/>
  <c r="C148" i="1"/>
  <c r="G1510" i="1"/>
  <c r="H1510" i="1"/>
  <c r="G1485" i="1"/>
  <c r="H1485" i="1"/>
  <c r="E347" i="9"/>
  <c r="B348" i="9"/>
  <c r="D643" i="4"/>
  <c r="C417" i="1"/>
  <c r="G516" i="1"/>
  <c r="H516" i="1"/>
  <c r="H401" i="1"/>
  <c r="G401" i="1"/>
  <c r="H1017" i="1"/>
  <c r="G1017" i="1"/>
  <c r="B346" i="9"/>
  <c r="E345" i="9"/>
  <c r="I10" i="3" s="1"/>
  <c r="H1093" i="1"/>
  <c r="G1093" i="1"/>
  <c r="H198" i="1"/>
  <c r="G198" i="1"/>
  <c r="H623" i="1"/>
  <c r="G623" i="1"/>
  <c r="G356" i="1"/>
  <c r="H356" i="1"/>
  <c r="H1431" i="1"/>
  <c r="G1431" i="1"/>
  <c r="H9" i="3"/>
  <c r="C1622" i="1"/>
  <c r="I40" i="3"/>
  <c r="H460" i="1"/>
  <c r="G460" i="1"/>
  <c r="H425" i="1"/>
  <c r="G425" i="1"/>
  <c r="H316" i="1"/>
  <c r="G316" i="1"/>
  <c r="F7" i="5"/>
  <c r="D6" i="5"/>
  <c r="C1012" i="1"/>
  <c r="H22" i="3"/>
  <c r="G530" i="1"/>
  <c r="H530" i="1"/>
  <c r="E639" i="4"/>
  <c r="D633" i="1" s="1"/>
  <c r="D424" i="1"/>
  <c r="G2" i="1"/>
  <c r="H2" i="1"/>
  <c r="H11" i="3" l="1"/>
  <c r="N3" i="9" s="1"/>
  <c r="E342" i="9"/>
  <c r="G1621" i="1"/>
  <c r="G1255" i="1"/>
  <c r="H299" i="9"/>
  <c r="E300" i="4"/>
  <c r="D296" i="1" s="1"/>
  <c r="D295" i="1"/>
  <c r="E423" i="4"/>
  <c r="D418" i="1" s="1"/>
  <c r="F299" i="4"/>
  <c r="D423" i="4"/>
  <c r="D301" i="4"/>
  <c r="C295" i="1"/>
  <c r="D300" i="4"/>
  <c r="F639" i="4"/>
  <c r="C633" i="1"/>
  <c r="H1012" i="1"/>
  <c r="G1012" i="1"/>
  <c r="F418" i="4"/>
  <c r="C413" i="1"/>
  <c r="H529" i="1"/>
  <c r="G529" i="1"/>
  <c r="G306" i="9"/>
  <c r="E306" i="9" s="1"/>
  <c r="B306" i="9" s="1"/>
  <c r="G299" i="9"/>
  <c r="F6" i="5"/>
  <c r="C1011" i="1"/>
  <c r="H1537" i="1"/>
  <c r="G1537" i="1"/>
  <c r="H303" i="1"/>
  <c r="G303" i="1"/>
  <c r="E643" i="4"/>
  <c r="F643" i="4" s="1"/>
  <c r="D417" i="1"/>
  <c r="H417" i="1" s="1"/>
  <c r="K3" i="9"/>
  <c r="I9" i="3"/>
  <c r="H1074" i="1"/>
  <c r="G1074" i="1"/>
  <c r="H355" i="1"/>
  <c r="G355" i="1"/>
  <c r="F640" i="4"/>
  <c r="C634" i="1"/>
  <c r="F417" i="4"/>
  <c r="C412" i="1"/>
  <c r="F176" i="5"/>
  <c r="C1180" i="1"/>
  <c r="H1622" i="1"/>
  <c r="G1622" i="1"/>
  <c r="C637" i="1"/>
  <c r="H148" i="1"/>
  <c r="G148" i="1"/>
  <c r="H1181" i="1"/>
  <c r="G1181" i="1"/>
  <c r="H424" i="1"/>
  <c r="G424" i="1"/>
  <c r="I11" i="3" l="1"/>
  <c r="E299" i="9"/>
  <c r="B299" i="9" s="1"/>
  <c r="E424" i="4"/>
  <c r="D419" i="1" s="1"/>
  <c r="E644" i="4"/>
  <c r="E646" i="4" s="1"/>
  <c r="E425" i="4"/>
  <c r="D420" i="1" s="1"/>
  <c r="H20" i="9"/>
  <c r="G417" i="1"/>
  <c r="D637" i="1"/>
  <c r="H637" i="1" s="1"/>
  <c r="F300" i="4"/>
  <c r="C296" i="1"/>
  <c r="H295" i="1"/>
  <c r="G295" i="1"/>
  <c r="H413" i="1"/>
  <c r="G413" i="1"/>
  <c r="F301" i="4"/>
  <c r="C297" i="1"/>
  <c r="H1180" i="1"/>
  <c r="G1180" i="1"/>
  <c r="G412" i="1"/>
  <c r="H412" i="1"/>
  <c r="F423" i="4"/>
  <c r="D644" i="4"/>
  <c r="D425" i="4"/>
  <c r="C418" i="1"/>
  <c r="G20" i="9"/>
  <c r="D424" i="4"/>
  <c r="H8" i="3"/>
  <c r="H1011" i="1"/>
  <c r="G1011" i="1"/>
  <c r="H634" i="1"/>
  <c r="G634" i="1"/>
  <c r="H633" i="1"/>
  <c r="G633" i="1"/>
  <c r="D638" i="1" l="1"/>
  <c r="E645" i="4"/>
  <c r="E649" i="4" s="1"/>
  <c r="E20" i="9"/>
  <c r="B20" i="9" s="1"/>
  <c r="G637" i="1"/>
  <c r="F424" i="4"/>
  <c r="C419" i="1"/>
  <c r="M3" i="9"/>
  <c r="G296" i="1"/>
  <c r="H296" i="1"/>
  <c r="G418" i="1"/>
  <c r="H418" i="1"/>
  <c r="H297" i="1"/>
  <c r="G297" i="1"/>
  <c r="F425" i="4"/>
  <c r="C420" i="1"/>
  <c r="D640" i="1"/>
  <c r="F644" i="4"/>
  <c r="D646" i="4"/>
  <c r="C638" i="1"/>
  <c r="D645" i="4"/>
  <c r="E650" i="4" l="1"/>
  <c r="I20" i="3" s="1"/>
  <c r="D639" i="1"/>
  <c r="G420" i="1"/>
  <c r="H420" i="1"/>
  <c r="I19" i="3"/>
  <c r="D643" i="1"/>
  <c r="H334" i="9"/>
  <c r="G334" i="9"/>
  <c r="F645" i="4"/>
  <c r="D649" i="4"/>
  <c r="C639" i="1"/>
  <c r="H638" i="1"/>
  <c r="G638" i="1"/>
  <c r="H419" i="1"/>
  <c r="G419" i="1"/>
  <c r="D650" i="4"/>
  <c r="F646" i="4"/>
  <c r="C640" i="1"/>
  <c r="E334" i="9" l="1"/>
  <c r="E298" i="9" s="1"/>
  <c r="I8" i="3" s="1"/>
  <c r="D644" i="1"/>
  <c r="H640" i="1"/>
  <c r="G640" i="1"/>
  <c r="H639" i="1"/>
  <c r="G639" i="1"/>
  <c r="F649" i="4"/>
  <c r="H19" i="3"/>
  <c r="C643" i="1"/>
  <c r="H20" i="3"/>
  <c r="F650" i="4"/>
  <c r="C644" i="1"/>
  <c r="G297" i="9"/>
  <c r="E297" i="9" s="1"/>
  <c r="B297" i="9" s="1"/>
  <c r="B334" i="9" l="1"/>
  <c r="H643" i="1"/>
  <c r="G643" i="1"/>
  <c r="H7" i="3"/>
  <c r="G644" i="1"/>
  <c r="H644" i="1"/>
  <c r="J3" i="9" l="1"/>
  <c r="G295" i="9" l="1"/>
  <c r="H295" i="9"/>
  <c r="L293" i="9"/>
  <c r="F293" i="9" s="1"/>
  <c r="H18" i="9"/>
  <c r="G18" i="9"/>
  <c r="I12" i="9"/>
  <c r="K7" i="9"/>
  <c r="I5" i="9"/>
  <c r="J6" i="9"/>
  <c r="M16" i="9"/>
  <c r="J9" i="9"/>
  <c r="H17" i="9"/>
  <c r="J10" i="9"/>
  <c r="I9" i="9"/>
  <c r="G22" i="9"/>
  <c r="J12" i="9"/>
  <c r="J13" i="9"/>
  <c r="J7" i="9"/>
  <c r="H22" i="9"/>
  <c r="G17" i="9"/>
  <c r="L15" i="9"/>
  <c r="I17" i="9"/>
  <c r="J5" i="9"/>
  <c r="I6" i="9"/>
  <c r="L16" i="9"/>
  <c r="G16" i="9"/>
  <c r="K13" i="9"/>
  <c r="K11" i="9"/>
  <c r="K8" i="9"/>
  <c r="J11" i="9"/>
  <c r="K10" i="9"/>
  <c r="H15" i="9"/>
  <c r="G21" i="9"/>
  <c r="I8" i="9"/>
  <c r="K6" i="9"/>
  <c r="M15" i="9"/>
  <c r="I7" i="9"/>
  <c r="I11" i="9"/>
  <c r="G15" i="9"/>
  <c r="J17" i="9"/>
  <c r="H16" i="9"/>
  <c r="K5" i="9"/>
  <c r="J8" i="9"/>
  <c r="K9" i="9"/>
  <c r="K12" i="9"/>
  <c r="H21" i="9"/>
  <c r="I13" i="9"/>
  <c r="E18" i="9" l="1"/>
  <c r="B18" i="9" s="1"/>
  <c r="E11" i="9"/>
  <c r="B11" i="9" s="1"/>
  <c r="E9" i="9"/>
  <c r="B9" i="9" s="1"/>
  <c r="E12" i="9"/>
  <c r="B12" i="9" s="1"/>
  <c r="F15" i="9"/>
  <c r="E295" i="9"/>
  <c r="B295" i="9" s="1"/>
  <c r="E13" i="9"/>
  <c r="B13" i="9" s="1"/>
  <c r="E15" i="9"/>
  <c r="E22" i="9"/>
  <c r="B22" i="9" s="1"/>
  <c r="F16" i="9"/>
  <c r="E6" i="9"/>
  <c r="B6" i="9" s="1"/>
  <c r="E5" i="9"/>
  <c r="E17" i="9"/>
  <c r="B17" i="9" s="1"/>
  <c r="E7" i="9"/>
  <c r="B7" i="9" s="1"/>
  <c r="B293" i="9"/>
  <c r="F23" i="9"/>
  <c r="E10" i="9"/>
  <c r="B10" i="9" s="1"/>
  <c r="E8" i="9"/>
  <c r="B8" i="9" s="1"/>
  <c r="E16" i="9"/>
  <c r="E21" i="9"/>
  <c r="B21" i="9" s="1"/>
  <c r="E23" i="9" l="1"/>
  <c r="I7" i="3" s="1"/>
  <c r="B15" i="9"/>
  <c r="F14" i="9"/>
  <c r="F3" i="9" s="1"/>
  <c r="B16" i="9"/>
  <c r="E14" i="9"/>
  <c r="I13" i="3" s="1"/>
  <c r="B5" i="9"/>
  <c r="E4" i="9"/>
  <c r="E3" i="9" l="1"/>
</calcChain>
</file>

<file path=xl/sharedStrings.xml><?xml version="1.0" encoding="utf-8"?>
<sst xmlns="http://schemas.openxmlformats.org/spreadsheetml/2006/main" count="4733" uniqueCount="3656">
  <si>
    <t>Obveznik:</t>
  </si>
  <si>
    <t>26346 - HRVATSKI ZAVOD ZA JAVNO ZDRAVSTVO</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</si>
  <si>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</si>
  <si>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</si>
  <si>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</si>
  <si>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</si>
  <si>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</si>
  <si>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</si>
  <si>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</si>
  <si>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</si>
  <si>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</si>
  <si>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</si>
  <si>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</si>
  <si>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</si>
  <si>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</si>
  <si>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</si>
  <si>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</si>
  <si>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</si>
  <si>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</si>
  <si>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</si>
  <si>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</si>
  <si>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</si>
  <si>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</si>
  <si>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</si>
  <si>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</si>
  <si>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</si>
  <si>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</si>
  <si>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</si>
  <si>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</si>
  <si>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</si>
  <si>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</si>
  <si>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</si>
  <si>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</si>
  <si>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</si>
  <si>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</si>
  <si>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</si>
  <si>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</si>
  <si>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</si>
  <si>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</si>
  <si>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</si>
  <si>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</si>
  <si>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</si>
  <si>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</si>
  <si>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</si>
  <si>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</si>
  <si>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</si>
  <si>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</si>
  <si>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</si>
  <si>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</si>
  <si>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</si>
  <si>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</si>
  <si>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</si>
  <si>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</si>
  <si>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</si>
  <si>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</si>
  <si>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</si>
  <si>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</si>
  <si>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</si>
  <si>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</si>
  <si>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</si>
  <si>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</si>
  <si>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</si>
  <si>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</si>
  <si>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</si>
  <si>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</si>
  <si>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</si>
  <si>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</si>
  <si>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</si>
  <si>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</si>
  <si>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</si>
  <si>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</si>
  <si>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</si>
  <si>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</si>
  <si>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</si>
  <si>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</si>
  <si>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</si>
  <si>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</si>
  <si>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</si>
  <si>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</si>
  <si>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</si>
  <si>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</si>
  <si>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</si>
  <si>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</si>
  <si>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</si>
  <si>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</si>
  <si>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</si>
  <si>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</si>
  <si>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</si>
  <si>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</si>
  <si>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</si>
  <si>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</si>
  <si>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</si>
  <si>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</si>
  <si>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</si>
  <si>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</si>
  <si>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</si>
  <si>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</si>
  <si>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</si>
  <si>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</si>
  <si>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</si>
  <si>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</si>
  <si>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</si>
  <si>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</si>
  <si>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</si>
  <si>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</si>
  <si>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</si>
  <si>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</si>
  <si>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</si>
  <si>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</si>
  <si>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</si>
  <si>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</si>
  <si>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</si>
  <si>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</si>
  <si>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</si>
  <si>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</si>
  <si>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</si>
  <si>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</si>
  <si>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</si>
  <si>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</si>
  <si>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</si>
  <si>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</si>
  <si>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</si>
  <si>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</si>
  <si>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</si>
  <si>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</si>
  <si>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</si>
  <si>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</si>
  <si>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</si>
  <si>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</si>
  <si>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</si>
  <si>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</si>
  <si>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</si>
  <si>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</si>
  <si>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</si>
  <si>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</si>
  <si>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</si>
  <si>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</si>
  <si>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</si>
  <si>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</si>
  <si>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</si>
  <si>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</si>
  <si>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</si>
  <si>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</si>
  <si>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</si>
  <si>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</si>
  <si>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</si>
  <si>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</si>
  <si>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</si>
  <si>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</si>
  <si>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</si>
  <si>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</si>
  <si>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</si>
  <si>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</si>
  <si>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</si>
  <si>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</si>
  <si>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</si>
  <si>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</si>
  <si>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</si>
  <si>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</si>
  <si>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</si>
  <si>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</si>
  <si>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</si>
  <si>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</si>
  <si>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</si>
  <si>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</si>
  <si>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</si>
  <si>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</si>
  <si>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</si>
  <si>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</si>
  <si>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</si>
  <si>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</si>
  <si>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</si>
  <si>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</si>
  <si>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</si>
  <si>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</si>
  <si>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</si>
  <si>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</si>
  <si>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</si>
  <si>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</si>
  <si>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</si>
  <si>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</si>
  <si>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</si>
  <si>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</si>
  <si>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</si>
  <si>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</si>
  <si>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</si>
  <si>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</si>
  <si>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</si>
  <si>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</si>
  <si>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</si>
  <si>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</si>
  <si>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</si>
  <si>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</si>
  <si>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</si>
  <si>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</si>
  <si>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</si>
  <si>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</si>
  <si>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</si>
  <si>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</si>
  <si>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</si>
  <si>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</si>
  <si>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</si>
  <si>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</si>
  <si>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</si>
  <si>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</si>
  <si>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</si>
  <si>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</si>
  <si>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</si>
  <si>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</si>
  <si>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</si>
  <si>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</si>
  <si>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</si>
  <si>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</si>
  <si>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</si>
  <si>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</si>
  <si>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</si>
  <si>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</si>
  <si>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</si>
  <si>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</si>
  <si>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</si>
  <si>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</si>
  <si>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</si>
  <si>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</si>
  <si>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</si>
  <si>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</si>
  <si>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</si>
  <si>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</si>
  <si>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</si>
  <si>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</si>
  <si>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</si>
  <si>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</si>
  <si>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</si>
  <si>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</si>
  <si>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</si>
  <si>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</si>
  <si>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</si>
  <si>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</si>
  <si>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</si>
  <si>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</si>
  <si>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</si>
  <si>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</si>
  <si>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</si>
  <si>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</si>
  <si>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</si>
  <si>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</si>
  <si>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</si>
  <si>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</si>
  <si>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</si>
  <si>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</si>
  <si>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</si>
  <si>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</si>
  <si>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</si>
  <si>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</si>
  <si>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</si>
  <si>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</si>
  <si>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</si>
  <si>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</si>
  <si>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</si>
  <si>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</si>
  <si>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</si>
  <si>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</si>
  <si>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</si>
  <si>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</si>
  <si>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</si>
  <si>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</si>
  <si>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</si>
  <si>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</si>
  <si>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</si>
  <si>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</si>
  <si>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</si>
  <si>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</si>
  <si>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</si>
  <si>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</si>
  <si>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</si>
  <si>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</si>
  <si>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</si>
  <si>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</si>
  <si>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</si>
  <si>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</si>
  <si>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</si>
  <si>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</si>
  <si>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</si>
  <si>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</si>
  <si>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</si>
  <si>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</si>
  <si>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</si>
  <si>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</si>
  <si>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</si>
  <si>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</si>
  <si>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</si>
  <si>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</si>
  <si>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</si>
  <si>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</si>
  <si>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</si>
  <si>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</si>
  <si>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</si>
  <si>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</si>
  <si>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</si>
  <si>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</si>
  <si>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</si>
  <si>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</si>
  <si>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</si>
  <si>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</si>
  <si>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</si>
  <si>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</si>
  <si>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</si>
  <si>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</si>
  <si>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</si>
  <si>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</si>
  <si>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</si>
  <si>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</si>
  <si>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</si>
  <si>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</si>
  <si>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</si>
  <si>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</si>
  <si>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</si>
  <si>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</si>
  <si>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</si>
  <si>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</si>
  <si>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</si>
  <si>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</si>
  <si>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</si>
  <si>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</si>
  <si>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</si>
  <si>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</si>
  <si>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</si>
  <si>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</si>
  <si>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</si>
  <si>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</si>
  <si>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</si>
  <si>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</si>
  <si>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</si>
  <si>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</si>
  <si>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</si>
  <si>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</si>
  <si>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</si>
  <si>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</si>
  <si>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</si>
  <si>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</si>
  <si>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</si>
  <si>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</si>
  <si>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</si>
  <si>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</si>
  <si>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</si>
  <si>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</si>
  <si>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</si>
  <si>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</si>
  <si>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</si>
  <si>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</si>
  <si>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</si>
  <si>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</si>
  <si>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</si>
  <si>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</si>
  <si>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</si>
  <si>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</si>
  <si>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</si>
  <si>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</si>
  <si>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</si>
  <si>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</si>
  <si>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</si>
  <si>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</si>
  <si>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</si>
  <si>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</si>
  <si>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</si>
  <si>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</si>
  <si>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</si>
  <si>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</si>
  <si>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</si>
  <si>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</si>
  <si>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</si>
  <si>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</si>
  <si>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</si>
  <si>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</si>
  <si>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</si>
  <si>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</si>
  <si>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</si>
  <si>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</si>
  <si>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</si>
  <si>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</si>
  <si>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</si>
  <si>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</si>
  <si>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</si>
  <si>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</si>
  <si>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</si>
  <si>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</si>
  <si>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</si>
  <si>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</si>
  <si>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</si>
  <si>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</si>
  <si>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</si>
  <si>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</si>
  <si>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</si>
  <si>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</si>
  <si>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</si>
  <si>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</si>
  <si>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</si>
  <si>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</si>
  <si>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</si>
  <si>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</si>
  <si>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</si>
  <si>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</si>
  <si>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</si>
  <si>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</si>
  <si>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</si>
  <si>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</si>
  <si>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</si>
  <si>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</si>
  <si>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</si>
  <si>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</si>
  <si>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</si>
  <si>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</si>
  <si>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</si>
  <si>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</si>
  <si>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</si>
  <si>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</si>
  <si>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</si>
  <si>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</si>
  <si>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</si>
  <si>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</si>
  <si>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</si>
  <si>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</si>
  <si>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</si>
  <si>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</si>
  <si>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</si>
  <si>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</si>
  <si>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</si>
  <si>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</si>
  <si>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</si>
  <si>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</si>
  <si>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</si>
  <si>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</si>
  <si>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</si>
  <si>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</si>
  <si>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</si>
  <si>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</si>
  <si>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</si>
  <si>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</si>
  <si>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</si>
  <si>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</si>
  <si>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</si>
  <si>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</si>
  <si>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</si>
  <si>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</si>
  <si>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</si>
  <si>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</si>
  <si>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</si>
  <si>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</si>
  <si>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</si>
  <si>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</si>
  <si>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</si>
  <si>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</si>
  <si>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</si>
  <si>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</si>
  <si>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</si>
  <si>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</si>
  <si>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</si>
  <si>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</si>
  <si>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</si>
  <si>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</si>
  <si>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</si>
  <si>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</si>
  <si>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</si>
  <si>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</si>
  <si>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</si>
  <si>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</si>
  <si>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</si>
  <si>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</si>
  <si>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</si>
  <si>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</si>
  <si>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</si>
  <si>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</si>
  <si>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</si>
  <si>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</si>
  <si>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</si>
  <si>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</si>
  <si>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</si>
  <si>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</si>
  <si>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</si>
  <si>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</si>
  <si>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</si>
  <si>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</si>
  <si>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</si>
  <si>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</si>
  <si>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</si>
  <si>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</si>
  <si>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</si>
  <si>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</si>
  <si>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</si>
  <si>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</si>
  <si>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</si>
  <si>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</si>
  <si>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</si>
  <si>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</si>
  <si>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</si>
  <si>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</si>
  <si>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</si>
  <si>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</si>
  <si>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</si>
  <si>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</si>
  <si>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</si>
  <si>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</si>
  <si>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</si>
  <si>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</si>
  <si>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</si>
  <si>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</si>
  <si>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</si>
  <si>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</si>
  <si>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</si>
  <si>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</si>
  <si>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</si>
  <si>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</si>
  <si>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</si>
  <si>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</si>
  <si>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</si>
  <si>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</si>
  <si>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</si>
  <si>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</si>
  <si>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</si>
  <si>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</si>
  <si>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</si>
  <si>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</si>
  <si>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</si>
  <si>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</si>
  <si>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</si>
  <si>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</si>
  <si>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</si>
  <si>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</si>
  <si>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</si>
  <si>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</si>
  <si>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</si>
  <si>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</si>
  <si>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</si>
  <si>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</si>
  <si>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</si>
  <si>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</si>
  <si>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</si>
  <si>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</si>
  <si>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</si>
  <si>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</si>
  <si>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</si>
  <si>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</si>
  <si>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</si>
  <si>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</si>
  <si>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</si>
  <si>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</si>
  <si>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</si>
  <si>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</si>
  <si>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</si>
  <si>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</si>
  <si>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</si>
  <si>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</si>
  <si>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</si>
  <si>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</si>
  <si>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</si>
  <si>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</si>
  <si>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</si>
  <si>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</si>
  <si>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</si>
  <si>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</si>
  <si>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</si>
  <si>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</si>
  <si>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</si>
  <si>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</si>
  <si>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</si>
  <si>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</si>
  <si>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</si>
  <si>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</si>
  <si>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</si>
  <si>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</si>
  <si>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</si>
  <si>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</si>
  <si>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</si>
  <si>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</si>
  <si>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</si>
  <si>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</si>
  <si>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</si>
  <si>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</si>
  <si>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</si>
  <si>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</si>
  <si>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</si>
  <si>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</si>
  <si>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</si>
  <si>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</si>
  <si>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</si>
  <si>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</si>
  <si>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</si>
  <si>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</si>
  <si>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</si>
  <si>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</si>
  <si>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</si>
  <si>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</si>
  <si>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</si>
  <si>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</si>
  <si>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</si>
  <si>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</si>
  <si>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</si>
  <si>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</si>
  <si>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</si>
  <si>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</si>
  <si>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</si>
  <si>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</si>
  <si>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</si>
  <si>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</si>
  <si>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</si>
  <si>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</si>
  <si>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</si>
  <si>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</si>
  <si>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</si>
  <si>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</si>
  <si>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</si>
  <si>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</si>
  <si>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</si>
  <si>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</si>
  <si>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</si>
  <si>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</si>
  <si>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</si>
  <si>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</si>
  <si>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</si>
  <si>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</si>
  <si>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</si>
  <si>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</si>
  <si>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</si>
  <si>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</si>
  <si>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</si>
  <si>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</si>
  <si>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</si>
  <si>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</si>
  <si>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</si>
  <si>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</si>
  <si>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</si>
  <si>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</si>
  <si>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</si>
  <si>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</si>
  <si>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</si>
  <si>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</si>
  <si>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</si>
  <si>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</si>
  <si>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</si>
  <si>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</si>
  <si>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</si>
  <si>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</si>
  <si>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</si>
  <si>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</si>
  <si>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</si>
  <si>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</si>
  <si>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</si>
  <si>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</si>
  <si>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</si>
  <si>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</si>
  <si>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</si>
  <si>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</si>
  <si>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</si>
  <si>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</si>
  <si>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</si>
  <si>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</si>
  <si>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</si>
  <si>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</si>
  <si>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</si>
  <si>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</si>
  <si>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</si>
  <si>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</si>
  <si>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</si>
  <si>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</si>
  <si>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</si>
  <si>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</si>
  <si>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</si>
  <si>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</si>
  <si>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</si>
  <si>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</si>
  <si>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</si>
  <si>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</si>
  <si>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</si>
  <si>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</si>
  <si>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</si>
  <si>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</si>
  <si>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</si>
  <si>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</si>
  <si>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</si>
  <si>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</si>
  <si>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</si>
  <si>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</si>
  <si>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</si>
  <si>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</si>
  <si>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</si>
  <si>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</si>
  <si>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</si>
  <si>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</si>
  <si>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</si>
  <si>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</si>
  <si>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</si>
  <si>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</si>
  <si>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</si>
  <si>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</si>
  <si>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</si>
  <si>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</si>
  <si>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</si>
  <si>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</si>
  <si>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</si>
  <si>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</si>
  <si>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</si>
  <si>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</si>
  <si>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</si>
  <si>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</si>
  <si>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</si>
  <si>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</si>
  <si>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</si>
  <si>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</si>
  <si>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</si>
  <si>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</si>
  <si>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</si>
  <si>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</si>
  <si>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</si>
  <si>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</si>
  <si>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</si>
  <si>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</si>
  <si>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</si>
  <si>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</si>
  <si>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</si>
  <si>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</si>
  <si>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</si>
  <si>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</si>
  <si>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</si>
  <si>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</si>
  <si>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</si>
  <si>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</si>
  <si>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</si>
  <si>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</si>
  <si>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</si>
  <si>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</si>
  <si>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</si>
  <si>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</si>
  <si>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</si>
  <si>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</si>
  <si>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</si>
  <si>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</si>
  <si>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</si>
  <si>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</si>
  <si>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</si>
  <si>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</si>
  <si>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</si>
  <si>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</si>
  <si>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</si>
  <si>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</si>
  <si>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</si>
  <si>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</si>
  <si>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</si>
  <si>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</si>
  <si>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</si>
  <si>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</si>
  <si>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</si>
  <si>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</si>
  <si>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</si>
  <si>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</si>
  <si>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</si>
  <si>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</si>
  <si>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</si>
  <si>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</si>
  <si>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</si>
  <si>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</si>
  <si>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</si>
  <si>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</si>
  <si>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</si>
  <si>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</si>
  <si>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</si>
  <si>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</si>
  <si>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</si>
  <si>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</si>
  <si>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</si>
  <si>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</si>
  <si>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</si>
  <si>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</si>
  <si>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</si>
  <si>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</si>
  <si>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</si>
  <si>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</si>
  <si>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</si>
  <si>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</si>
  <si>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</si>
  <si>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</si>
  <si>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</si>
  <si>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</si>
  <si>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</si>
  <si>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</si>
  <si>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</si>
  <si>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</si>
  <si>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</si>
  <si>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</si>
  <si>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</si>
  <si>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</si>
  <si>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</si>
  <si>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</si>
  <si>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</si>
  <si>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</si>
  <si>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</si>
  <si>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</si>
  <si>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</si>
  <si>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</si>
  <si>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</si>
  <si>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</si>
  <si>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</si>
  <si>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</si>
  <si>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</si>
  <si>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</si>
  <si>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</si>
  <si>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</si>
  <si>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</si>
  <si>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</si>
  <si>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</si>
  <si>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</si>
  <si>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</si>
  <si>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</si>
  <si>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</si>
  <si>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</si>
  <si>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</si>
  <si>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</si>
  <si>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</si>
  <si>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</si>
  <si>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</si>
  <si>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</si>
  <si>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</si>
  <si>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</si>
  <si>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</si>
  <si>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</si>
  <si>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</si>
  <si>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</si>
  <si>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</si>
  <si>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</si>
  <si>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</si>
  <si>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</si>
  <si>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</si>
  <si>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</si>
  <si>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</si>
  <si>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</si>
  <si>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</si>
  <si>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</si>
  <si>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</si>
  <si>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</si>
  <si>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</si>
  <si>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</si>
  <si>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</si>
  <si>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</si>
  <si>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</si>
  <si>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</si>
  <si>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</si>
  <si>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</si>
  <si>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</si>
  <si>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</si>
  <si>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</si>
  <si>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</si>
  <si>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</si>
  <si>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</si>
  <si>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</si>
  <si>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</si>
  <si>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</si>
  <si>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</si>
  <si>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</si>
  <si>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</si>
  <si>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</si>
  <si>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</si>
  <si>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</si>
  <si>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</si>
  <si>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</si>
  <si>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</si>
  <si>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</si>
  <si>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</si>
  <si>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</si>
  <si>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</si>
  <si>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</si>
  <si>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</si>
  <si>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</si>
  <si>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</si>
  <si>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</si>
  <si>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</si>
  <si>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</si>
  <si>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</si>
  <si>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</si>
  <si>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</si>
  <si>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</si>
  <si>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</si>
  <si>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</si>
  <si>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</si>
  <si>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</si>
  <si>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</si>
  <si>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</si>
  <si>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</si>
  <si>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</si>
  <si>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</si>
  <si>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</si>
  <si>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</si>
  <si>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</si>
  <si>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</si>
  <si>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</si>
  <si>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</si>
  <si>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</si>
  <si>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</si>
  <si>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</si>
  <si>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</si>
  <si>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</si>
  <si>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</si>
  <si>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</si>
  <si>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</si>
  <si>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</si>
  <si>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</si>
  <si>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</si>
  <si>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</si>
  <si>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</si>
  <si>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</si>
  <si>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</si>
  <si>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</si>
  <si>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</si>
  <si>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</si>
  <si>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</si>
  <si>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</si>
  <si>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</si>
  <si>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</si>
  <si>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</si>
  <si>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</si>
  <si>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</si>
  <si>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</si>
  <si>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</si>
  <si>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</si>
  <si>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</si>
  <si>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</si>
  <si>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</si>
  <si>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</si>
  <si>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</si>
  <si>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</si>
  <si>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</si>
  <si>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</si>
  <si>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</si>
  <si>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</si>
  <si>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</si>
  <si>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</si>
  <si>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</si>
  <si>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</si>
  <si>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</si>
  <si>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</si>
  <si>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</si>
  <si>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</si>
  <si>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</si>
  <si>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</si>
  <si>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</si>
  <si>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</si>
  <si>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</si>
  <si>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</si>
  <si>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</si>
  <si>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</si>
  <si>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</si>
  <si>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</si>
  <si>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</si>
  <si>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</si>
  <si>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</si>
  <si>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</si>
  <si>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</si>
  <si>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</si>
  <si>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</si>
  <si>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</si>
  <si>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</si>
  <si>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</si>
  <si>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</si>
  <si>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</si>
  <si>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</si>
  <si>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</si>
  <si>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</si>
  <si>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</si>
  <si>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</si>
  <si>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</si>
  <si>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</si>
  <si>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</si>
  <si>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</si>
  <si>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</si>
  <si>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</si>
  <si>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</si>
  <si>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</si>
  <si>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</si>
  <si>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</si>
  <si>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</si>
  <si>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</si>
  <si>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</si>
  <si>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</si>
  <si>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</si>
  <si>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</si>
  <si>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</si>
  <si>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</si>
  <si>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</si>
  <si>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</si>
  <si>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</si>
  <si>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</si>
  <si>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</si>
  <si>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</si>
  <si>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</si>
  <si>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</si>
  <si>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</si>
  <si>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</si>
  <si>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</si>
  <si>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</si>
  <si>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</si>
  <si>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</si>
  <si>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</si>
  <si>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</si>
  <si>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</si>
  <si>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</si>
  <si>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</si>
  <si>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</si>
  <si>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</si>
  <si>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</si>
  <si>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</si>
  <si>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</si>
  <si>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</si>
  <si>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</si>
  <si>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</si>
  <si>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</si>
  <si>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</si>
  <si>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</si>
  <si>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</si>
  <si>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</si>
  <si>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</si>
  <si>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</si>
  <si>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</si>
  <si>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</si>
  <si>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</si>
  <si>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</si>
  <si>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</si>
  <si>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</si>
  <si>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</si>
  <si>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</si>
  <si>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</si>
  <si>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</si>
  <si>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</si>
  <si>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</si>
  <si>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</si>
  <si>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</si>
  <si>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</si>
  <si>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</si>
  <si>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</si>
  <si>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</si>
  <si>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</si>
  <si>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</si>
  <si>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</si>
  <si>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</si>
  <si>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</si>
  <si>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</si>
  <si>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</si>
  <si>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</si>
  <si>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</si>
  <si>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</si>
  <si>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</si>
  <si>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</si>
  <si>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</si>
  <si>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</si>
  <si>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</si>
  <si>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</si>
  <si>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</si>
  <si>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</si>
  <si>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</si>
  <si>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</si>
  <si>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</si>
  <si>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</si>
  <si>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</si>
  <si>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</si>
  <si>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</si>
  <si>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</si>
  <si>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</si>
  <si>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</si>
  <si>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</si>
  <si>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</si>
  <si>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</si>
  <si>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</si>
  <si>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</si>
  <si>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</si>
  <si>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</si>
  <si>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</si>
  <si>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</si>
  <si>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</si>
  <si>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</si>
  <si>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</si>
  <si>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</si>
  <si>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</si>
  <si>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</si>
  <si>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</si>
  <si>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</si>
  <si>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</si>
  <si>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</si>
  <si>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</si>
  <si>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</si>
  <si>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</si>
  <si>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</si>
  <si>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</si>
  <si>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</si>
  <si>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</si>
  <si>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</si>
  <si>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</si>
  <si>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</si>
  <si>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</si>
  <si>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</si>
  <si>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</si>
  <si>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</si>
  <si>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</si>
  <si>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</si>
  <si>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</si>
  <si>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</si>
  <si>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</si>
  <si>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</si>
  <si>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</si>
  <si>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</si>
  <si>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</si>
  <si>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</si>
  <si>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</si>
  <si>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</si>
  <si>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</si>
  <si>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</si>
  <si>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</si>
  <si>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</si>
  <si>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</si>
  <si>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</si>
  <si>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</si>
  <si>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</si>
  <si>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</si>
  <si>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</si>
  <si>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</si>
  <si>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</si>
  <si>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</si>
  <si>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</si>
  <si>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</si>
  <si>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</si>
  <si>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</si>
  <si>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</si>
  <si>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</si>
  <si>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</si>
  <si>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</si>
  <si>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</si>
  <si>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</si>
  <si>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</si>
  <si>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</si>
  <si>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</si>
  <si>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</si>
  <si>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</si>
  <si>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</si>
  <si>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</si>
  <si>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</si>
  <si>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</si>
  <si>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</si>
  <si>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</si>
  <si>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</si>
  <si>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</si>
  <si>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</si>
  <si>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</si>
  <si>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</si>
  <si>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</si>
  <si>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</si>
  <si>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</si>
  <si>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</si>
  <si>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</si>
  <si>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</si>
  <si>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</si>
  <si>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</si>
  <si>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</si>
  <si>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</si>
  <si>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</si>
  <si>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</si>
  <si>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</si>
  <si>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</si>
  <si>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</si>
  <si>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</si>
  <si>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</si>
  <si>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</si>
  <si>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</si>
  <si>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</si>
  <si>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</si>
  <si>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</si>
  <si>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</si>
  <si>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</si>
  <si>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</si>
  <si>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</si>
  <si>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</si>
  <si>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</si>
  <si>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</si>
  <si>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</si>
  <si>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</si>
  <si>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</si>
  <si>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</si>
  <si>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</si>
  <si>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</si>
  <si>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</si>
  <si>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</si>
  <si>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</si>
  <si>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</si>
  <si>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</si>
  <si>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</si>
  <si>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</si>
  <si>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</si>
  <si>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</si>
  <si>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</si>
  <si>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</si>
  <si>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</si>
  <si>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</si>
  <si>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</si>
  <si>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</si>
  <si>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</si>
  <si>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</si>
  <si>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</si>
  <si>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</si>
  <si>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</si>
  <si>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</si>
  <si>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</si>
  <si>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</si>
  <si>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</si>
  <si>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</si>
  <si>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</si>
  <si>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</si>
  <si>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</si>
  <si>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</si>
  <si>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</si>
  <si>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</si>
  <si>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</si>
  <si>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</si>
  <si>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</si>
  <si>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</si>
  <si>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</si>
  <si>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</si>
  <si>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</si>
  <si>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</si>
  <si>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</si>
  <si>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</si>
  <si>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</si>
  <si>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</si>
  <si>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</si>
  <si>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</si>
  <si>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</si>
  <si>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</si>
  <si>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</si>
  <si>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</si>
  <si>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</si>
  <si>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</si>
  <si>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</si>
  <si>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</si>
  <si>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</si>
  <si>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</si>
  <si>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</si>
  <si>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</si>
  <si>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</si>
  <si>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</si>
  <si>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</si>
  <si>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</si>
  <si>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</si>
  <si>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</si>
  <si>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</si>
  <si>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</si>
  <si>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</si>
  <si>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</si>
  <si>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</si>
  <si>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</si>
  <si>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</si>
  <si>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</si>
  <si>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</si>
  <si>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</si>
  <si>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</si>
  <si>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</si>
  <si>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</si>
  <si>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</si>
  <si>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</si>
  <si>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</si>
  <si>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</si>
  <si>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</si>
  <si>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</si>
  <si>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</si>
  <si>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</si>
  <si>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</si>
  <si>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</si>
  <si>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</si>
  <si>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</si>
  <si>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</si>
  <si>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</si>
  <si>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</si>
  <si>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</si>
  <si>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</si>
  <si>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</si>
  <si>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</si>
  <si>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</si>
  <si>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</si>
  <si>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</si>
  <si>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</si>
  <si>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</si>
  <si>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</si>
  <si>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</si>
  <si>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</si>
  <si>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</si>
  <si>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</si>
  <si>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</si>
  <si>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</si>
  <si>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</si>
  <si>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</si>
  <si>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</si>
  <si>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</si>
  <si>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</si>
  <si>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</si>
  <si>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</si>
  <si>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</si>
  <si>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</si>
  <si>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</si>
  <si>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</si>
  <si>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</si>
  <si>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</si>
  <si>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</si>
  <si>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</si>
  <si>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</si>
  <si>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</si>
  <si>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</si>
  <si>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</si>
  <si>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</si>
  <si>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</si>
  <si>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</si>
  <si>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</si>
  <si>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</si>
  <si>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</si>
  <si>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</si>
  <si>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</si>
  <si>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</si>
  <si>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</si>
  <si>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</si>
  <si>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</si>
  <si>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</si>
  <si>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</si>
  <si>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</si>
  <si>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</si>
  <si>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</si>
  <si>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</si>
  <si>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</si>
  <si>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</si>
  <si>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</si>
  <si>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</si>
  <si>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</si>
  <si>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</si>
  <si>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</si>
  <si>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</si>
  <si>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</si>
  <si>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</si>
  <si>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</si>
  <si>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</si>
  <si>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</si>
  <si>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</si>
  <si>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</si>
  <si>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</si>
  <si>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</si>
  <si>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</si>
  <si>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</si>
  <si>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</si>
  <si>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</si>
  <si>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</si>
  <si>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</si>
  <si>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</si>
  <si>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</si>
  <si>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</si>
  <si>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</si>
  <si>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</si>
  <si>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</si>
  <si>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</si>
  <si>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</si>
  <si>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</si>
  <si>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</si>
  <si>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</si>
  <si>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</si>
  <si>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</si>
  <si>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</si>
  <si>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</si>
  <si>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</si>
  <si>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</si>
  <si>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</si>
  <si>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</si>
  <si>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</si>
  <si>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</si>
  <si>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</si>
  <si>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</si>
  <si>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</si>
  <si>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</si>
  <si>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</si>
  <si>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</si>
  <si>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</si>
  <si>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</si>
  <si>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</si>
  <si>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</si>
  <si>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</si>
  <si>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</si>
  <si>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</si>
  <si>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</si>
  <si>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</si>
  <si>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</si>
  <si>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</si>
  <si>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</si>
  <si>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</si>
  <si>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</si>
  <si>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</si>
  <si>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</si>
  <si>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</si>
  <si>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</si>
  <si>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</si>
  <si>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</si>
  <si>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</si>
  <si>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</si>
  <si>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</si>
  <si>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</si>
  <si>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</si>
  <si>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</si>
  <si>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</si>
  <si>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</si>
  <si>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</si>
  <si>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</si>
  <si>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</si>
  <si>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</si>
  <si>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</si>
  <si>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</si>
  <si>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</si>
  <si>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</si>
  <si>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</si>
  <si>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</si>
  <si>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</si>
  <si>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</si>
  <si>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</si>
  <si>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</si>
  <si>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</si>
  <si>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</si>
  <si>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</si>
  <si>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</si>
  <si>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</si>
  <si>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</si>
  <si>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</si>
  <si>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</si>
  <si>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</si>
  <si>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</si>
  <si>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</si>
  <si>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</si>
  <si>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</si>
  <si>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</si>
  <si>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</si>
  <si>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</si>
  <si>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</si>
  <si>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</si>
  <si>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</si>
  <si>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</si>
  <si>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</si>
  <si>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</si>
  <si>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</si>
  <si>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</si>
  <si>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</si>
  <si>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</si>
  <si>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</si>
  <si>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</si>
  <si>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</si>
  <si>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</si>
  <si>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</si>
  <si>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</si>
  <si>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</si>
  <si>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</si>
  <si>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</si>
  <si>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</si>
  <si>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</si>
  <si>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</si>
  <si>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</si>
  <si>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</si>
  <si>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</si>
  <si>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</si>
  <si>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</si>
  <si>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</si>
  <si>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</si>
  <si>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</si>
  <si>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</si>
  <si>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</si>
  <si>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</si>
  <si>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</si>
  <si>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</si>
  <si>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</si>
  <si>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</si>
  <si>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</si>
  <si>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</si>
  <si>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</si>
  <si>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</si>
  <si>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</si>
  <si>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</si>
  <si>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</si>
  <si>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</si>
  <si>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</si>
  <si>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</si>
  <si>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</si>
  <si>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</si>
  <si>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</si>
  <si>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</si>
  <si>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</si>
  <si>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</si>
  <si>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</si>
  <si>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</si>
  <si>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</si>
  <si>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</si>
  <si>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</si>
  <si>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</si>
  <si>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</si>
  <si>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</si>
  <si>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</si>
  <si>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</si>
  <si>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</si>
  <si>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</si>
  <si>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</si>
  <si>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</si>
  <si>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</si>
  <si>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</si>
  <si>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</si>
  <si>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</si>
  <si>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</si>
  <si>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</si>
  <si>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</si>
  <si>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</si>
  <si>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</si>
  <si>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</si>
  <si>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</si>
  <si>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</si>
  <si>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</si>
  <si>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</si>
  <si>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</si>
  <si>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</si>
  <si>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</si>
  <si>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</si>
  <si>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</si>
  <si>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</si>
  <si>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</si>
  <si>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</si>
  <si>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</si>
  <si>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</si>
  <si>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</si>
  <si>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</si>
  <si>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</si>
  <si>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</si>
  <si>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</si>
  <si>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</si>
  <si>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</si>
  <si>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</si>
  <si>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</si>
  <si>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</si>
  <si>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</si>
  <si>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</si>
  <si>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</si>
  <si>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</si>
  <si>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</si>
  <si>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</si>
  <si>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</si>
  <si>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</si>
  <si>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</si>
  <si>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</si>
  <si>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</si>
  <si>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</si>
  <si>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</si>
  <si>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</si>
  <si>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</si>
  <si>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</si>
  <si>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</si>
  <si>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</si>
  <si>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</si>
  <si>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</si>
  <si>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</si>
  <si>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</si>
  <si>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</si>
  <si>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</si>
  <si>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</si>
  <si>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</si>
  <si>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</si>
  <si>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</si>
  <si>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</si>
  <si>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</si>
  <si>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</si>
  <si>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</si>
  <si>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</si>
  <si>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</si>
  <si>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</si>
  <si>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</si>
  <si>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</si>
  <si>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</si>
  <si>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</si>
  <si>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</si>
  <si>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</si>
  <si>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</si>
  <si>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</si>
  <si>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</si>
  <si>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</si>
  <si>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</si>
  <si>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</si>
  <si>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</si>
  <si>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</si>
  <si>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</si>
  <si>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</si>
  <si>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</si>
  <si>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</si>
  <si>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</si>
  <si>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</si>
  <si>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</si>
  <si>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</si>
  <si>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</si>
  <si>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</si>
  <si>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</si>
  <si>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</si>
  <si>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</si>
  <si>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</si>
  <si>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</si>
  <si>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</si>
  <si>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</si>
  <si>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</si>
  <si>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</si>
  <si>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</si>
  <si>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</si>
  <si>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</si>
  <si>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</si>
  <si>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</si>
  <si>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</si>
  <si>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</si>
  <si>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</si>
  <si>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</si>
  <si>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</si>
  <si>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</si>
  <si>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</si>
  <si>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</si>
  <si>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</si>
  <si>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</si>
  <si>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</si>
  <si>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</si>
  <si>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</si>
  <si>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</si>
  <si>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</si>
  <si>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</si>
  <si>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</si>
  <si>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</si>
  <si>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</si>
  <si>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</si>
  <si>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</si>
  <si>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</si>
  <si>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</si>
  <si>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</si>
  <si>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</si>
  <si>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</si>
  <si>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</si>
  <si>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</si>
  <si>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</si>
  <si>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</si>
  <si>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</si>
  <si>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</si>
  <si>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</si>
  <si>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</si>
  <si>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</si>
  <si>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</si>
  <si>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</si>
  <si>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</si>
  <si>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</si>
  <si>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</si>
  <si>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</si>
  <si>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</si>
  <si>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</si>
  <si>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</si>
  <si>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</si>
  <si>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</si>
  <si>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</si>
  <si>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</si>
  <si>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</si>
  <si>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</si>
  <si>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</si>
  <si>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</si>
  <si>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</si>
  <si>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</si>
  <si>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</si>
  <si>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</si>
  <si>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</si>
  <si>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</si>
  <si>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</si>
  <si>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</si>
  <si>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</si>
  <si>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</si>
  <si>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</si>
  <si>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</si>
  <si>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</si>
  <si>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</si>
  <si>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</si>
  <si>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</si>
  <si>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</si>
  <si>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</si>
  <si>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</si>
  <si>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</si>
  <si>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</si>
  <si>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</si>
  <si>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</si>
  <si>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</si>
  <si>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</si>
  <si>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</si>
  <si>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</si>
  <si>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</si>
  <si>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</si>
  <si>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</si>
  <si>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</si>
  <si>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</si>
  <si>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</si>
  <si>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</si>
  <si>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</si>
  <si>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</si>
  <si>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</si>
  <si>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</si>
  <si>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</si>
  <si>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</si>
  <si>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</si>
  <si>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</si>
  <si>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</si>
  <si>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</si>
  <si>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</si>
  <si>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</si>
  <si>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</si>
  <si>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</si>
  <si>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</si>
  <si>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</si>
  <si>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</si>
  <si>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</si>
  <si>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</si>
  <si>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</si>
  <si>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</si>
  <si>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</si>
  <si>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</si>
  <si>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</si>
  <si>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</si>
  <si>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</si>
  <si>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</si>
  <si>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</si>
  <si>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</si>
  <si>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</si>
  <si>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</si>
  <si>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</si>
  <si>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</si>
  <si>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</si>
  <si>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</si>
  <si>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</si>
  <si>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</si>
  <si>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</si>
  <si>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</si>
  <si>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</si>
  <si>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</si>
  <si>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</si>
  <si>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</si>
  <si>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</si>
  <si>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</si>
  <si>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</si>
  <si>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</si>
  <si>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</si>
  <si>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</si>
  <si>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</si>
  <si>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</si>
  <si>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</si>
  <si>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</si>
  <si>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</si>
  <si>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</si>
  <si>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</si>
  <si>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</si>
  <si>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</si>
  <si>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</si>
  <si>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</si>
  <si>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</si>
  <si>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</si>
  <si>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</si>
  <si>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</si>
  <si>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</si>
  <si>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</si>
  <si>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</si>
  <si>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</si>
  <si>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</si>
  <si>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</si>
  <si>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</si>
  <si>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</si>
  <si>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</si>
  <si>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</si>
  <si>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</si>
  <si>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</si>
  <si>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</si>
  <si>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</si>
  <si>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</si>
  <si>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</si>
  <si>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</si>
  <si>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</si>
  <si>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</si>
  <si>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</si>
  <si>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</si>
  <si>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</si>
  <si>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</si>
  <si>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</si>
  <si>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</si>
  <si>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</si>
  <si>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</si>
  <si>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</si>
  <si>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</si>
  <si>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</si>
  <si>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</si>
  <si>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</si>
  <si>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</si>
  <si>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</si>
  <si>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</si>
  <si>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</si>
  <si>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</si>
  <si>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</si>
  <si>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</si>
  <si>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</si>
  <si>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</si>
  <si>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</si>
  <si>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</si>
  <si>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</si>
  <si>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</si>
  <si>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</si>
  <si>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</si>
  <si>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</si>
  <si>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</si>
  <si>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</si>
  <si>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</si>
  <si>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</si>
  <si>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</si>
  <si>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</si>
  <si>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</si>
  <si>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</si>
  <si>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</si>
  <si>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</si>
  <si>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</si>
  <si>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</si>
  <si>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</si>
  <si>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</si>
  <si>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</si>
  <si>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</si>
  <si>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</si>
  <si>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</si>
  <si>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</si>
  <si>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</si>
  <si>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</si>
  <si>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</si>
  <si>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</si>
  <si>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</si>
  <si>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</si>
  <si>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</si>
  <si>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</si>
  <si>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</si>
  <si>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</si>
  <si>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</si>
  <si>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</si>
  <si>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</si>
  <si>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</si>
  <si>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</si>
  <si>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</si>
  <si>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</si>
  <si>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</si>
  <si>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</si>
  <si>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</si>
  <si>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</si>
  <si>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</si>
  <si>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</si>
  <si>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</si>
  <si>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</si>
  <si>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</si>
  <si>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</si>
  <si>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</si>
  <si>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</si>
  <si>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</si>
  <si>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</si>
  <si>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</si>
  <si>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</si>
  <si>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</si>
  <si>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</si>
  <si>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</si>
  <si>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</si>
  <si>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</si>
  <si>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</si>
  <si>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</si>
  <si>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</si>
  <si>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</si>
  <si>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</si>
  <si>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</si>
  <si>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</si>
  <si>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</si>
  <si>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</si>
  <si>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</si>
  <si>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</si>
  <si>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</si>
  <si>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</si>
  <si>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</si>
  <si>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</si>
  <si>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</si>
  <si>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</si>
  <si>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</si>
  <si>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</si>
  <si>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</si>
  <si>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</si>
  <si>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</si>
  <si>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</si>
  <si>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</si>
  <si>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</si>
  <si>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</si>
  <si>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</si>
  <si>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</si>
  <si>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</si>
  <si>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</si>
  <si>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</si>
  <si>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</si>
  <si>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</si>
  <si>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</si>
  <si>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</si>
  <si>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</si>
  <si>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</si>
  <si>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</si>
  <si>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</si>
  <si>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</si>
  <si>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</si>
  <si>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</si>
  <si>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</si>
  <si>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</si>
  <si>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</si>
  <si>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</si>
  <si>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</si>
  <si>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</si>
  <si>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</si>
  <si>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</si>
  <si>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</si>
  <si>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</si>
  <si>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</si>
  <si>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</si>
  <si>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</si>
  <si>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</si>
  <si>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</si>
  <si>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</si>
  <si>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</si>
  <si>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</si>
  <si>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</si>
  <si>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</si>
  <si>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</si>
  <si>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</si>
  <si>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</si>
  <si>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</si>
  <si>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</si>
  <si>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</si>
  <si>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</si>
  <si>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</si>
  <si>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</si>
  <si>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</si>
  <si>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</si>
  <si>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</si>
  <si>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</si>
  <si>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</si>
  <si>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</si>
  <si>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</si>
  <si>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</si>
  <si>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</si>
  <si>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</si>
  <si>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</si>
  <si>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</si>
  <si>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</si>
  <si>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</si>
  <si>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</si>
  <si>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</si>
  <si>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</si>
  <si>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</si>
  <si>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</si>
  <si>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</si>
  <si>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</si>
  <si>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</si>
  <si>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</si>
  <si>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</si>
  <si>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</si>
  <si>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</si>
  <si>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</si>
  <si>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</si>
  <si>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</si>
  <si>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</si>
  <si>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</si>
  <si>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</si>
  <si>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</si>
  <si>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</si>
  <si>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</si>
  <si>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</si>
  <si>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</si>
  <si>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</si>
  <si>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</si>
  <si>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</si>
  <si>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</si>
  <si>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</si>
  <si>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</si>
  <si>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</si>
  <si>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HRVATSKI ZAVOD ZA JAVNO ZDRAVSTVO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</si>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</sst>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52285737.960000001</v>
      </c>
      <c r="D2" s="7">
        <f>'PR-RAS'!E6</f>
        <v>47998020.019999996</v>
      </c>
      <c r="E2" s="7">
        <v>0</v>
      </c>
      <c r="F2" s="7">
        <v>0</v>
      </c>
      <c r="G2" s="8">
        <f t="shared" ref="G2:G274" si="0">(B2/1000)*(C2*1+D2*2)</f>
        <v>148281.77799999999</v>
      </c>
      <c r="H2" s="8">
        <f t="shared" ref="H2:H274" si="1">ABS(C2-ROUND(C2,0))+ABS(D2-ROUND(D2,0))</f>
        <v>5.9999994933605194E-2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4223281.21</v>
      </c>
      <c r="D45" s="2">
        <f>'PR-RAS'!E49</f>
        <v>2359887.5</v>
      </c>
      <c r="E45" s="2">
        <v>0</v>
      </c>
      <c r="F45" s="2">
        <v>0</v>
      </c>
      <c r="G45" s="3">
        <f t="shared" si="0"/>
        <v>393494.47324000002</v>
      </c>
      <c r="H45" s="3">
        <f t="shared" si="1"/>
        <v>0.7099999999627471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3776425.54</v>
      </c>
      <c r="D49" s="2">
        <f>'PR-RAS'!E53</f>
        <v>2169012.36</v>
      </c>
      <c r="E49" s="2">
        <v>0</v>
      </c>
      <c r="F49" s="2">
        <v>0</v>
      </c>
      <c r="G49" s="3">
        <f t="shared" si="0"/>
        <v>389493.61248000001</v>
      </c>
      <c r="H49" s="3">
        <f t="shared" si="1"/>
        <v>0.81999999983236194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31443.83</v>
      </c>
      <c r="D50" s="2">
        <f>'PR-RAS'!E54</f>
        <v>0</v>
      </c>
      <c r="E50" s="2">
        <v>0</v>
      </c>
      <c r="F50" s="2">
        <v>0</v>
      </c>
      <c r="G50" s="3">
        <f t="shared" si="0"/>
        <v>1540.7476700000002</v>
      </c>
      <c r="H50" s="3">
        <f t="shared" si="1"/>
        <v>0.16999999999825377</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3724705.64</v>
      </c>
      <c r="D52" s="2">
        <f>'PR-RAS'!E56</f>
        <v>2169012.36</v>
      </c>
      <c r="E52" s="2">
        <v>0</v>
      </c>
      <c r="F52" s="2">
        <v>0</v>
      </c>
      <c r="G52" s="3">
        <f t="shared" si="0"/>
        <v>411199.24835999997</v>
      </c>
      <c r="H52" s="3">
        <f t="shared" si="1"/>
        <v>0.71999999973922968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20276.07</v>
      </c>
      <c r="D53" s="2">
        <f>'PR-RAS'!E57</f>
        <v>0</v>
      </c>
      <c r="E53" s="2">
        <v>0</v>
      </c>
      <c r="F53" s="2">
        <v>0</v>
      </c>
      <c r="G53" s="3">
        <f t="shared" si="0"/>
        <v>1054.35564</v>
      </c>
      <c r="H53" s="3">
        <f t="shared" si="1"/>
        <v>6.9999999999708962E-2</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19545.689999999999</v>
      </c>
      <c r="D54" s="2">
        <f>'PR-RAS'!E58</f>
        <v>0</v>
      </c>
      <c r="E54" s="2">
        <v>0</v>
      </c>
      <c r="F54" s="2">
        <v>0</v>
      </c>
      <c r="G54" s="3">
        <f t="shared" si="0"/>
        <v>1035.92157</v>
      </c>
      <c r="H54" s="3">
        <f t="shared" si="1"/>
        <v>0.31000000000130967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19545.689999999999</v>
      </c>
      <c r="D55" s="2">
        <f>'PR-RAS'!E59</f>
        <v>0</v>
      </c>
      <c r="E55" s="2">
        <v>0</v>
      </c>
      <c r="F55" s="2">
        <v>0</v>
      </c>
      <c r="G55" s="3">
        <f t="shared" si="0"/>
        <v>1055.4672599999999</v>
      </c>
      <c r="H55" s="3">
        <f t="shared" si="1"/>
        <v>0.31000000000130967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43014.96</v>
      </c>
      <c r="D57" s="2">
        <f>'PR-RAS'!E61</f>
        <v>0</v>
      </c>
      <c r="E57" s="2">
        <v>0</v>
      </c>
      <c r="F57" s="2">
        <v>0</v>
      </c>
      <c r="G57" s="3">
        <f t="shared" si="0"/>
        <v>2408.8377599999999</v>
      </c>
      <c r="H57" s="3">
        <f t="shared" si="1"/>
        <v>4.0000000000873115E-2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43014.96</v>
      </c>
      <c r="D58" s="2">
        <f>'PR-RAS'!E62</f>
        <v>0</v>
      </c>
      <c r="E58" s="2">
        <v>0</v>
      </c>
      <c r="F58" s="2">
        <v>0</v>
      </c>
      <c r="G58" s="3">
        <f t="shared" si="0"/>
        <v>2451.8527199999999</v>
      </c>
      <c r="H58" s="3">
        <f t="shared" si="1"/>
        <v>4.0000000000873115E-2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127441.51</v>
      </c>
      <c r="D70" s="2">
        <f>'PR-RAS'!E74</f>
        <v>33168.06</v>
      </c>
      <c r="E70" s="2">
        <v>0</v>
      </c>
      <c r="F70" s="2">
        <v>0</v>
      </c>
      <c r="G70" s="3">
        <f t="shared" si="0"/>
        <v>13370.656470000002</v>
      </c>
      <c r="H70" s="3">
        <f t="shared" si="1"/>
        <v>0.55000000000291038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126340.26</v>
      </c>
      <c r="D71" s="2">
        <f>'PR-RAS'!E75</f>
        <v>33168.06</v>
      </c>
      <c r="E71" s="2">
        <v>0</v>
      </c>
      <c r="F71" s="2">
        <v>0</v>
      </c>
      <c r="G71" s="3">
        <f t="shared" si="0"/>
        <v>13487.346600000001</v>
      </c>
      <c r="H71" s="3">
        <f t="shared" si="1"/>
        <v>0.319999999992433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1101.25</v>
      </c>
      <c r="D72" s="2">
        <f>'PR-RAS'!E76</f>
        <v>0</v>
      </c>
      <c r="E72" s="2">
        <v>0</v>
      </c>
      <c r="F72" s="2">
        <v>0</v>
      </c>
      <c r="G72" s="3">
        <f t="shared" si="0"/>
        <v>78.188749999999999</v>
      </c>
      <c r="H72" s="3">
        <f t="shared" si="1"/>
        <v>0.25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256853.51</v>
      </c>
      <c r="D73" s="2">
        <f>'PR-RAS'!E77</f>
        <v>157707.07999999999</v>
      </c>
      <c r="E73" s="2">
        <v>0</v>
      </c>
      <c r="F73" s="2">
        <v>0</v>
      </c>
      <c r="G73" s="3">
        <f t="shared" si="0"/>
        <v>41203.272239999991</v>
      </c>
      <c r="H73" s="3">
        <f t="shared" si="1"/>
        <v>0.56999999997788109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249731.51</v>
      </c>
      <c r="D76" s="2">
        <f>'PR-RAS'!E80</f>
        <v>157707.07999999999</v>
      </c>
      <c r="E76" s="2">
        <v>0</v>
      </c>
      <c r="F76" s="2">
        <v>0</v>
      </c>
      <c r="G76" s="3">
        <f t="shared" si="0"/>
        <v>42385.925249999993</v>
      </c>
      <c r="H76" s="3">
        <f t="shared" si="1"/>
        <v>0.56999999997788109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7122</v>
      </c>
      <c r="D77" s="2">
        <f>'PR-RAS'!E81</f>
        <v>0</v>
      </c>
      <c r="E77" s="2">
        <v>0</v>
      </c>
      <c r="F77" s="2">
        <v>0</v>
      </c>
      <c r="G77" s="3">
        <f t="shared" si="0"/>
        <v>541.27199999999993</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40514.870000000003</v>
      </c>
      <c r="D78" s="2">
        <f>'PR-RAS'!E82</f>
        <v>192835.75</v>
      </c>
      <c r="E78" s="2">
        <v>0</v>
      </c>
      <c r="F78" s="2">
        <v>0</v>
      </c>
      <c r="G78" s="3">
        <f t="shared" si="0"/>
        <v>32816.350489999997</v>
      </c>
      <c r="H78" s="3">
        <f t="shared" si="1"/>
        <v>0.37999999999738066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40514.870000000003</v>
      </c>
      <c r="D79" s="2">
        <f>'PR-RAS'!E83</f>
        <v>38835.75</v>
      </c>
      <c r="E79" s="2">
        <v>0</v>
      </c>
      <c r="F79" s="2">
        <v>0</v>
      </c>
      <c r="G79" s="3">
        <f t="shared" si="0"/>
        <v>9218.5368600000002</v>
      </c>
      <c r="H79" s="3">
        <f t="shared" si="1"/>
        <v>0.37999999999738066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264.45999999999998</v>
      </c>
      <c r="D81" s="2">
        <f>'PR-RAS'!E85</f>
        <v>17.739999999999998</v>
      </c>
      <c r="E81" s="2">
        <v>0</v>
      </c>
      <c r="F81" s="2">
        <v>0</v>
      </c>
      <c r="G81" s="3">
        <f t="shared" si="0"/>
        <v>23.995200000000001</v>
      </c>
      <c r="H81" s="3">
        <f t="shared" si="1"/>
        <v>0.7199999999999811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1467.38</v>
      </c>
      <c r="D82" s="2">
        <f>'PR-RAS'!E86</f>
        <v>0</v>
      </c>
      <c r="E82" s="2">
        <v>0</v>
      </c>
      <c r="F82" s="2">
        <v>0</v>
      </c>
      <c r="G82" s="3">
        <f t="shared" si="0"/>
        <v>118.85778000000002</v>
      </c>
      <c r="H82" s="3">
        <f t="shared" si="1"/>
        <v>0.38000000000010914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80.03</v>
      </c>
      <c r="D83" s="2">
        <f>'PR-RAS'!E87</f>
        <v>115.01</v>
      </c>
      <c r="E83" s="2">
        <v>0</v>
      </c>
      <c r="F83" s="2">
        <v>0</v>
      </c>
      <c r="G83" s="3">
        <f t="shared" si="0"/>
        <v>25.424100000000003</v>
      </c>
      <c r="H83" s="3">
        <f t="shared" si="1"/>
        <v>4.0000000000006253E-2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38703</v>
      </c>
      <c r="D84" s="2">
        <f>'PR-RAS'!E88</f>
        <v>38703</v>
      </c>
      <c r="E84" s="2">
        <v>0</v>
      </c>
      <c r="F84" s="2">
        <v>0</v>
      </c>
      <c r="G84" s="3">
        <f t="shared" si="0"/>
        <v>9637.0470000000005</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154000</v>
      </c>
      <c r="E87" s="2">
        <v>0</v>
      </c>
      <c r="F87" s="2">
        <v>0</v>
      </c>
      <c r="G87" s="3">
        <f t="shared" si="0"/>
        <v>26487.999999999996</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154000</v>
      </c>
      <c r="E92" s="2">
        <v>0</v>
      </c>
      <c r="F92" s="2">
        <v>0</v>
      </c>
      <c r="G92" s="3">
        <f t="shared" si="0"/>
        <v>28028</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1324136.81</v>
      </c>
      <c r="D102" s="2">
        <f>'PR-RAS'!E106</f>
        <v>1484066.72</v>
      </c>
      <c r="E102" s="2">
        <v>0</v>
      </c>
      <c r="F102" s="2">
        <v>0</v>
      </c>
      <c r="G102" s="3">
        <f t="shared" si="0"/>
        <v>433519.29525000002</v>
      </c>
      <c r="H102" s="3">
        <f t="shared" si="1"/>
        <v>0.46999999997206032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348658.88</v>
      </c>
      <c r="D108" s="2">
        <f>'PR-RAS'!E112</f>
        <v>422836.72</v>
      </c>
      <c r="E108" s="2">
        <v>0</v>
      </c>
      <c r="F108" s="2">
        <v>0</v>
      </c>
      <c r="G108" s="3">
        <f t="shared" si="0"/>
        <v>127793.55823999998</v>
      </c>
      <c r="H108" s="3">
        <f t="shared" si="1"/>
        <v>0.40000000002328306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348658.88</v>
      </c>
      <c r="D113" s="2">
        <f>'PR-RAS'!E117</f>
        <v>422836.72</v>
      </c>
      <c r="E113" s="2">
        <v>0</v>
      </c>
      <c r="F113" s="2">
        <v>0</v>
      </c>
      <c r="G113" s="3">
        <f t="shared" si="0"/>
        <v>133765.21983999998</v>
      </c>
      <c r="H113" s="3">
        <f t="shared" si="1"/>
        <v>0.40000000002328306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975477.93</v>
      </c>
      <c r="D120" s="2">
        <f>'PR-RAS'!E124</f>
        <v>1061230</v>
      </c>
      <c r="E120" s="2">
        <v>0</v>
      </c>
      <c r="F120" s="2">
        <v>0</v>
      </c>
      <c r="G120" s="3">
        <f>(B120/1000)*(C120*1+D120*2)</f>
        <v>368654.61366999999</v>
      </c>
      <c r="H120" s="3">
        <f>ABS(C120-ROUND(C120,0))+ABS(D120-ROUND(D120,0))</f>
        <v>6.9999999948777258E-2</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4571546.8</v>
      </c>
      <c r="D121" s="2">
        <f>'PR-RAS'!E125</f>
        <v>4783426.8600000003</v>
      </c>
      <c r="E121" s="2">
        <v>0</v>
      </c>
      <c r="F121" s="2">
        <v>0</v>
      </c>
      <c r="G121" s="3">
        <f t="shared" si="0"/>
        <v>1696608.0623999999</v>
      </c>
      <c r="H121" s="3">
        <f t="shared" si="1"/>
        <v>0.33999999985098839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4438275.21</v>
      </c>
      <c r="D122" s="2">
        <f>'PR-RAS'!E126</f>
        <v>4765778.07</v>
      </c>
      <c r="E122" s="2">
        <v>0</v>
      </c>
      <c r="F122" s="2">
        <v>0</v>
      </c>
      <c r="G122" s="3">
        <f t="shared" si="0"/>
        <v>1690349.5933500002</v>
      </c>
      <c r="H122" s="3">
        <f t="shared" si="1"/>
        <v>0.28000000026077032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4438275.21</v>
      </c>
      <c r="D124" s="2">
        <f>'PR-RAS'!E128</f>
        <v>4765778.07</v>
      </c>
      <c r="E124" s="2">
        <v>0</v>
      </c>
      <c r="F124" s="2">
        <v>0</v>
      </c>
      <c r="G124" s="3">
        <f t="shared" si="0"/>
        <v>1718289.2560500002</v>
      </c>
      <c r="H124" s="3">
        <f t="shared" si="1"/>
        <v>0.28000000026077032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133271.59</v>
      </c>
      <c r="D125" s="2">
        <f>'PR-RAS'!E129</f>
        <v>17648.79</v>
      </c>
      <c r="E125" s="2">
        <v>0</v>
      </c>
      <c r="F125" s="2">
        <v>0</v>
      </c>
      <c r="G125" s="3">
        <f t="shared" si="0"/>
        <v>20902.577079999999</v>
      </c>
      <c r="H125" s="3">
        <f t="shared" si="1"/>
        <v>0.62000000000261934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111096.17</v>
      </c>
      <c r="D126" s="2">
        <f>'PR-RAS'!E130</f>
        <v>17648.79</v>
      </c>
      <c r="E126" s="2">
        <v>0</v>
      </c>
      <c r="F126" s="2">
        <v>0</v>
      </c>
      <c r="G126" s="3">
        <f t="shared" si="0"/>
        <v>18299.21875</v>
      </c>
      <c r="H126" s="3">
        <f t="shared" si="1"/>
        <v>0.37999999999738066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22175.42</v>
      </c>
      <c r="D127" s="2">
        <f>'PR-RAS'!E131</f>
        <v>0</v>
      </c>
      <c r="E127" s="2">
        <v>0</v>
      </c>
      <c r="F127" s="2">
        <v>0</v>
      </c>
      <c r="G127" s="3">
        <f t="shared" si="0"/>
        <v>2794.1029199999998</v>
      </c>
      <c r="H127" s="3">
        <f t="shared" si="1"/>
        <v>0.41999999999825377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42063314.530000001</v>
      </c>
      <c r="D130" s="2">
        <f>'PR-RAS'!E134</f>
        <v>39168212.369999997</v>
      </c>
      <c r="E130" s="2">
        <v>0</v>
      </c>
      <c r="F130" s="2">
        <v>0</v>
      </c>
      <c r="G130" s="3">
        <f t="shared" si="0"/>
        <v>15531566.36583</v>
      </c>
      <c r="H130" s="3">
        <f t="shared" si="1"/>
        <v>0.83999999612569809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14178357.640000001</v>
      </c>
      <c r="D131" s="2">
        <f>'PR-RAS'!E135</f>
        <v>12731700.779999999</v>
      </c>
      <c r="E131" s="2">
        <v>0</v>
      </c>
      <c r="F131" s="2">
        <v>0</v>
      </c>
      <c r="G131" s="3">
        <f t="shared" si="0"/>
        <v>5153428.6960000005</v>
      </c>
      <c r="H131" s="3">
        <f t="shared" si="1"/>
        <v>0.58000000007450581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9276882.0299999993</v>
      </c>
      <c r="D132" s="2">
        <f>'PR-RAS'!E136</f>
        <v>12379732</v>
      </c>
      <c r="E132" s="2">
        <v>0</v>
      </c>
      <c r="F132" s="2">
        <v>0</v>
      </c>
      <c r="G132" s="3">
        <f t="shared" si="0"/>
        <v>4458761.32993</v>
      </c>
      <c r="H132" s="3">
        <f t="shared" si="1"/>
        <v>2.9999999329447746E-2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4901475.6100000003</v>
      </c>
      <c r="D133" s="2">
        <f>'PR-RAS'!E137</f>
        <v>351968.78</v>
      </c>
      <c r="E133" s="2">
        <v>0</v>
      </c>
      <c r="F133" s="2">
        <v>0</v>
      </c>
      <c r="G133" s="3">
        <f t="shared" si="0"/>
        <v>739914.53844000003</v>
      </c>
      <c r="H133" s="3">
        <f t="shared" si="1"/>
        <v>0.6099999996367842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27884956.890000001</v>
      </c>
      <c r="D135" s="2">
        <f>'PR-RAS'!E139</f>
        <v>26436511.59</v>
      </c>
      <c r="E135" s="2">
        <v>0</v>
      </c>
      <c r="F135" s="2">
        <v>0</v>
      </c>
      <c r="G135" s="3">
        <f t="shared" si="0"/>
        <v>10821569.32938</v>
      </c>
      <c r="H135" s="3">
        <f t="shared" si="1"/>
        <v>0.51999999955296516</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62943.74</v>
      </c>
      <c r="D136" s="2">
        <f>'PR-RAS'!E140</f>
        <v>9590.82</v>
      </c>
      <c r="E136" s="2">
        <v>0</v>
      </c>
      <c r="F136" s="2">
        <v>0</v>
      </c>
      <c r="G136" s="3">
        <f t="shared" si="0"/>
        <v>11086.926300000001</v>
      </c>
      <c r="H136" s="3">
        <f t="shared" si="1"/>
        <v>0.44000000000232831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62943.74</v>
      </c>
      <c r="D147" s="2">
        <f>'PR-RAS'!E151</f>
        <v>9590.82</v>
      </c>
      <c r="E147" s="2">
        <v>0</v>
      </c>
      <c r="F147" s="2">
        <v>0</v>
      </c>
      <c r="G147" s="3">
        <f t="shared" si="0"/>
        <v>11990.305479999999</v>
      </c>
      <c r="H147" s="3">
        <f t="shared" si="1"/>
        <v>0.44000000000232831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45438695.530000001</v>
      </c>
      <c r="D148" s="2">
        <f>'PR-RAS'!E152</f>
        <v>52678352.719999999</v>
      </c>
      <c r="E148" s="2">
        <v>0</v>
      </c>
      <c r="F148" s="2">
        <v>0</v>
      </c>
      <c r="G148" s="3">
        <f t="shared" si="0"/>
        <v>22166923.942589998</v>
      </c>
      <c r="H148" s="3">
        <f t="shared" si="1"/>
        <v>0.75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14916084.689999999</v>
      </c>
      <c r="D149" s="2">
        <f>'PR-RAS'!E153</f>
        <v>17147017.859999999</v>
      </c>
      <c r="E149" s="2">
        <v>0</v>
      </c>
      <c r="F149" s="2">
        <v>0</v>
      </c>
      <c r="G149" s="3">
        <f t="shared" si="0"/>
        <v>7283097.820679999</v>
      </c>
      <c r="H149" s="3">
        <f t="shared" si="1"/>
        <v>0.45000000111758709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12386123.529999999</v>
      </c>
      <c r="D150" s="2">
        <f>'PR-RAS'!E154</f>
        <v>14132434.950000001</v>
      </c>
      <c r="E150" s="2">
        <v>0</v>
      </c>
      <c r="F150" s="2">
        <v>0</v>
      </c>
      <c r="G150" s="3">
        <f t="shared" si="0"/>
        <v>6056998.0210699998</v>
      </c>
      <c r="H150" s="3">
        <f t="shared" si="1"/>
        <v>0.51999999955296516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11975191.26</v>
      </c>
      <c r="D151" s="2">
        <f>'PR-RAS'!E155</f>
        <v>13576372.48</v>
      </c>
      <c r="E151" s="2">
        <v>0</v>
      </c>
      <c r="F151" s="2">
        <v>0</v>
      </c>
      <c r="G151" s="3">
        <f t="shared" si="0"/>
        <v>5869190.4329999993</v>
      </c>
      <c r="H151" s="3">
        <f t="shared" si="1"/>
        <v>0.74000000022351742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410932.27</v>
      </c>
      <c r="D153" s="2">
        <f>'PR-RAS'!E157</f>
        <v>556062.47</v>
      </c>
      <c r="E153" s="2">
        <v>0</v>
      </c>
      <c r="F153" s="2">
        <v>0</v>
      </c>
      <c r="G153" s="3">
        <f t="shared" si="0"/>
        <v>231504.69592</v>
      </c>
      <c r="H153" s="3">
        <f t="shared" si="1"/>
        <v>0.73999999999068677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693223.43</v>
      </c>
      <c r="D155" s="2">
        <f>'PR-RAS'!E159</f>
        <v>863386.46</v>
      </c>
      <c r="E155" s="2">
        <v>0</v>
      </c>
      <c r="F155" s="2">
        <v>0</v>
      </c>
      <c r="G155" s="3">
        <f t="shared" si="0"/>
        <v>372679.43790000002</v>
      </c>
      <c r="H155" s="3">
        <f t="shared" si="1"/>
        <v>0.89000000001396984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1836737.73</v>
      </c>
      <c r="D156" s="2">
        <f>'PR-RAS'!E160</f>
        <v>2151196.4499999997</v>
      </c>
      <c r="E156" s="2">
        <v>0</v>
      </c>
      <c r="F156" s="2">
        <v>0</v>
      </c>
      <c r="G156" s="3">
        <f t="shared" si="0"/>
        <v>951565.2476499998</v>
      </c>
      <c r="H156" s="3">
        <f t="shared" si="1"/>
        <v>0.71999999973922968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1836569.46</v>
      </c>
      <c r="D158" s="2">
        <f>'PR-RAS'!E162</f>
        <v>2151168.5499999998</v>
      </c>
      <c r="E158" s="2">
        <v>0</v>
      </c>
      <c r="F158" s="2">
        <v>0</v>
      </c>
      <c r="G158" s="3">
        <f t="shared" si="0"/>
        <v>963808.32991999993</v>
      </c>
      <c r="H158" s="3">
        <f t="shared" si="1"/>
        <v>0.91000000014901161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168.27</v>
      </c>
      <c r="D159" s="2">
        <f>'PR-RAS'!E163</f>
        <v>27.9</v>
      </c>
      <c r="E159" s="2">
        <v>0</v>
      </c>
      <c r="F159" s="2">
        <v>0</v>
      </c>
      <c r="G159" s="3">
        <f t="shared" si="0"/>
        <v>35.403059999999996</v>
      </c>
      <c r="H159" s="3">
        <f t="shared" si="1"/>
        <v>0.37000000000001165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30158064.590000004</v>
      </c>
      <c r="D160" s="2">
        <f>'PR-RAS'!E164</f>
        <v>11422255.189999998</v>
      </c>
      <c r="E160" s="2">
        <v>0</v>
      </c>
      <c r="F160" s="2">
        <v>0</v>
      </c>
      <c r="G160" s="3">
        <f t="shared" si="0"/>
        <v>8427409.4202299993</v>
      </c>
      <c r="H160" s="3">
        <f t="shared" si="1"/>
        <v>0.59999999403953552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716855.94</v>
      </c>
      <c r="D161" s="2">
        <f>'PR-RAS'!E165</f>
        <v>690569.57</v>
      </c>
      <c r="E161" s="2">
        <v>0</v>
      </c>
      <c r="F161" s="2">
        <v>0</v>
      </c>
      <c r="G161" s="3">
        <f t="shared" si="0"/>
        <v>335679.21280000004</v>
      </c>
      <c r="H161" s="3">
        <f t="shared" si="1"/>
        <v>0.4900000001071021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433623.55</v>
      </c>
      <c r="D162" s="2">
        <f>'PR-RAS'!E166</f>
        <v>410556.1</v>
      </c>
      <c r="E162" s="2">
        <v>0</v>
      </c>
      <c r="F162" s="2">
        <v>0</v>
      </c>
      <c r="G162" s="3">
        <f t="shared" si="0"/>
        <v>202012.45574999999</v>
      </c>
      <c r="H162" s="3">
        <f t="shared" si="1"/>
        <v>0.54999999998835847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214673.42</v>
      </c>
      <c r="D163" s="2">
        <f>'PR-RAS'!E167</f>
        <v>219691.47</v>
      </c>
      <c r="E163" s="2">
        <v>0</v>
      </c>
      <c r="F163" s="2">
        <v>0</v>
      </c>
      <c r="G163" s="3">
        <f t="shared" si="0"/>
        <v>105957.13032</v>
      </c>
      <c r="H163" s="3">
        <f t="shared" si="1"/>
        <v>0.89000000001396984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67500.47</v>
      </c>
      <c r="D164" s="2">
        <f>'PR-RAS'!E168</f>
        <v>59345.5</v>
      </c>
      <c r="E164" s="2">
        <v>0</v>
      </c>
      <c r="F164" s="2">
        <v>0</v>
      </c>
      <c r="G164" s="3">
        <f t="shared" si="0"/>
        <v>30349.209610000002</v>
      </c>
      <c r="H164" s="3">
        <f t="shared" si="1"/>
        <v>0.97000000000116415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1058.5</v>
      </c>
      <c r="D165" s="2">
        <f>'PR-RAS'!E169</f>
        <v>976.5</v>
      </c>
      <c r="E165" s="2">
        <v>0</v>
      </c>
      <c r="F165" s="2">
        <v>0</v>
      </c>
      <c r="G165" s="3">
        <f t="shared" si="0"/>
        <v>493.88600000000002</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25337823.419999998</v>
      </c>
      <c r="D166" s="2">
        <f>'PR-RAS'!E170</f>
        <v>484522.82</v>
      </c>
      <c r="E166" s="2">
        <v>0</v>
      </c>
      <c r="F166" s="2">
        <v>0</v>
      </c>
      <c r="G166" s="3">
        <f t="shared" si="0"/>
        <v>4340633.3948999997</v>
      </c>
      <c r="H166" s="3">
        <f t="shared" si="1"/>
        <v>0.59999999805586413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96246.43</v>
      </c>
      <c r="D167" s="2">
        <f>'PR-RAS'!E171</f>
        <v>125105.13</v>
      </c>
      <c r="E167" s="2">
        <v>0</v>
      </c>
      <c r="F167" s="2">
        <v>0</v>
      </c>
      <c r="G167" s="3">
        <f t="shared" si="0"/>
        <v>57511.810540000006</v>
      </c>
      <c r="H167" s="3">
        <f t="shared" si="1"/>
        <v>0.55999999999767169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24988422.739999998</v>
      </c>
      <c r="D168" s="2">
        <f>'PR-RAS'!E172</f>
        <v>737.02</v>
      </c>
      <c r="E168" s="2">
        <v>0</v>
      </c>
      <c r="F168" s="2">
        <v>0</v>
      </c>
      <c r="G168" s="3">
        <f t="shared" si="0"/>
        <v>4173312.7622599998</v>
      </c>
      <c r="H168" s="3">
        <f t="shared" si="1"/>
        <v>0.28000000163910954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200315.9</v>
      </c>
      <c r="D169" s="2">
        <f>'PR-RAS'!E173</f>
        <v>291533.92</v>
      </c>
      <c r="E169" s="2">
        <v>0</v>
      </c>
      <c r="F169" s="2">
        <v>0</v>
      </c>
      <c r="G169" s="3">
        <f t="shared" si="0"/>
        <v>131608.46832000001</v>
      </c>
      <c r="H169" s="3">
        <f t="shared" si="1"/>
        <v>0.18000000002211891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20472.97</v>
      </c>
      <c r="D170" s="2">
        <f>'PR-RAS'!E174</f>
        <v>26249.17</v>
      </c>
      <c r="E170" s="2">
        <v>0</v>
      </c>
      <c r="F170" s="2">
        <v>0</v>
      </c>
      <c r="G170" s="3">
        <f t="shared" si="0"/>
        <v>12332.151390000001</v>
      </c>
      <c r="H170" s="3">
        <f t="shared" si="1"/>
        <v>0.19999999999708962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25226.44</v>
      </c>
      <c r="D171" s="2">
        <f>'PR-RAS'!E175</f>
        <v>26554.33</v>
      </c>
      <c r="E171" s="2">
        <v>0</v>
      </c>
      <c r="F171" s="2">
        <v>0</v>
      </c>
      <c r="G171" s="3">
        <f t="shared" si="0"/>
        <v>13316.967000000002</v>
      </c>
      <c r="H171" s="3">
        <f t="shared" si="1"/>
        <v>0.77000000000043656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7138.94</v>
      </c>
      <c r="D173" s="2">
        <f>'PR-RAS'!E177</f>
        <v>14343.25</v>
      </c>
      <c r="E173" s="2">
        <v>0</v>
      </c>
      <c r="F173" s="2">
        <v>0</v>
      </c>
      <c r="G173" s="3">
        <f t="shared" si="0"/>
        <v>6161.9756799999996</v>
      </c>
      <c r="H173" s="3">
        <f t="shared" si="1"/>
        <v>0.31000000000040018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3796610.8699999996</v>
      </c>
      <c r="D174" s="2">
        <f>'PR-RAS'!E178</f>
        <v>4971896.51</v>
      </c>
      <c r="E174" s="2">
        <v>0</v>
      </c>
      <c r="F174" s="2">
        <v>0</v>
      </c>
      <c r="G174" s="3">
        <f t="shared" si="0"/>
        <v>2377089.8729699994</v>
      </c>
      <c r="H174" s="3">
        <f t="shared" si="1"/>
        <v>0.62000000057742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510715.57</v>
      </c>
      <c r="D175" s="2">
        <f>'PR-RAS'!E179</f>
        <v>452437.21</v>
      </c>
      <c r="E175" s="2">
        <v>0</v>
      </c>
      <c r="F175" s="2">
        <v>0</v>
      </c>
      <c r="G175" s="3">
        <f t="shared" si="0"/>
        <v>246312.65825999997</v>
      </c>
      <c r="H175" s="3">
        <f t="shared" si="1"/>
        <v>0.64000000001396984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286306.23</v>
      </c>
      <c r="D176" s="2">
        <f>'PR-RAS'!E180</f>
        <v>427598.5</v>
      </c>
      <c r="E176" s="2">
        <v>0</v>
      </c>
      <c r="F176" s="2">
        <v>0</v>
      </c>
      <c r="G176" s="3">
        <f t="shared" si="0"/>
        <v>199763.06524999999</v>
      </c>
      <c r="H176" s="3">
        <f t="shared" si="1"/>
        <v>0.72999999998137355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211790.26</v>
      </c>
      <c r="D177" s="2">
        <f>'PR-RAS'!E181</f>
        <v>433399.39</v>
      </c>
      <c r="E177" s="2">
        <v>0</v>
      </c>
      <c r="F177" s="2">
        <v>0</v>
      </c>
      <c r="G177" s="3">
        <f t="shared" si="0"/>
        <v>189831.67103999999</v>
      </c>
      <c r="H177" s="3">
        <f t="shared" si="1"/>
        <v>0.65000000002328306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175964.46</v>
      </c>
      <c r="D178" s="2">
        <f>'PR-RAS'!E182</f>
        <v>175586.43</v>
      </c>
      <c r="E178" s="2">
        <v>0</v>
      </c>
      <c r="F178" s="2">
        <v>0</v>
      </c>
      <c r="G178" s="3">
        <f t="shared" si="0"/>
        <v>93303.305639999991</v>
      </c>
      <c r="H178" s="3">
        <f t="shared" si="1"/>
        <v>0.88999999998486601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597191.77</v>
      </c>
      <c r="D179" s="2">
        <f>'PR-RAS'!E183</f>
        <v>809522.19</v>
      </c>
      <c r="E179" s="2">
        <v>0</v>
      </c>
      <c r="F179" s="2">
        <v>0</v>
      </c>
      <c r="G179" s="3">
        <f t="shared" si="0"/>
        <v>394490.03469999996</v>
      </c>
      <c r="H179" s="3">
        <f t="shared" si="1"/>
        <v>0.41999999992549419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323685.86</v>
      </c>
      <c r="D180" s="2">
        <f>'PR-RAS'!E184</f>
        <v>393281.63</v>
      </c>
      <c r="E180" s="2">
        <v>0</v>
      </c>
      <c r="F180" s="2">
        <v>0</v>
      </c>
      <c r="G180" s="3">
        <f t="shared" si="0"/>
        <v>198734.59248000002</v>
      </c>
      <c r="H180" s="3">
        <f t="shared" si="1"/>
        <v>0.51000000000931323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895368.19</v>
      </c>
      <c r="D181" s="2">
        <f>'PR-RAS'!E185</f>
        <v>886678.08</v>
      </c>
      <c r="E181" s="2">
        <v>0</v>
      </c>
      <c r="F181" s="2">
        <v>0</v>
      </c>
      <c r="G181" s="3">
        <f t="shared" si="0"/>
        <v>480370.38299999991</v>
      </c>
      <c r="H181" s="3">
        <f t="shared" si="1"/>
        <v>0.26999999990221113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401366.44</v>
      </c>
      <c r="D182" s="2">
        <f>'PR-RAS'!E186</f>
        <v>919562.91</v>
      </c>
      <c r="E182" s="2">
        <v>0</v>
      </c>
      <c r="F182" s="2">
        <v>0</v>
      </c>
      <c r="G182" s="3">
        <f t="shared" si="0"/>
        <v>405529.09906000004</v>
      </c>
      <c r="H182" s="3">
        <f t="shared" si="1"/>
        <v>0.52999999996973202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394222.09</v>
      </c>
      <c r="D183" s="2">
        <f>'PR-RAS'!E187</f>
        <v>473830.17</v>
      </c>
      <c r="E183" s="2">
        <v>0</v>
      </c>
      <c r="F183" s="2">
        <v>0</v>
      </c>
      <c r="G183" s="3">
        <f t="shared" si="0"/>
        <v>244222.60225999999</v>
      </c>
      <c r="H183" s="3">
        <f t="shared" si="1"/>
        <v>0.26000000000931323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3234.01</v>
      </c>
      <c r="D184" s="2">
        <f>'PR-RAS'!E188</f>
        <v>2199.81</v>
      </c>
      <c r="E184" s="2">
        <v>0</v>
      </c>
      <c r="F184" s="2">
        <v>0</v>
      </c>
      <c r="G184" s="3">
        <f t="shared" si="0"/>
        <v>1396.9542899999999</v>
      </c>
      <c r="H184" s="3">
        <f t="shared" si="1"/>
        <v>0.20000000000027285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4922682.4399999995</v>
      </c>
      <c r="E185" s="2">
        <v>0</v>
      </c>
      <c r="F185" s="2">
        <v>0</v>
      </c>
      <c r="G185" s="3">
        <f t="shared" ref="G185:G189" si="6">(B185/1000)*(C185*1+D185*2)</f>
        <v>1811547.1379199999</v>
      </c>
      <c r="H185" s="3">
        <f t="shared" ref="H185:H189" si="7">ABS(C185-ROUND(C185,0))+ABS(D185-ROUND(D185,0))</f>
        <v>0.43999999947845936</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2844183.28</v>
      </c>
      <c r="E186" s="2">
        <v>0</v>
      </c>
      <c r="F186" s="2">
        <v>0</v>
      </c>
      <c r="G186" s="3">
        <f t="shared" si="6"/>
        <v>1052347.8136</v>
      </c>
      <c r="H186" s="3">
        <f t="shared" si="7"/>
        <v>0.27999999979510903</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1924499.16</v>
      </c>
      <c r="E187" s="2">
        <v>0</v>
      </c>
      <c r="F187" s="2">
        <v>0</v>
      </c>
      <c r="G187" s="3">
        <f t="shared" si="6"/>
        <v>715913.68751999992</v>
      </c>
      <c r="H187" s="3">
        <f t="shared" si="7"/>
        <v>0.15999999991618097</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154000</v>
      </c>
      <c r="E188" s="2">
        <v>0</v>
      </c>
      <c r="F188" s="2">
        <v>0</v>
      </c>
      <c r="G188" s="3">
        <f t="shared" si="6"/>
        <v>57596</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303540.34999999998</v>
      </c>
      <c r="D190" s="2">
        <f>'PR-RAS'!E194</f>
        <v>350384.04</v>
      </c>
      <c r="E190" s="2">
        <v>0</v>
      </c>
      <c r="F190" s="2">
        <v>0</v>
      </c>
      <c r="G190" s="3">
        <f t="shared" si="0"/>
        <v>189814.29326999999</v>
      </c>
      <c r="H190" s="3">
        <f t="shared" si="1"/>
        <v>0.38999999995576218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14182.94</v>
      </c>
      <c r="D191" s="2">
        <f>'PR-RAS'!E195</f>
        <v>16717.93</v>
      </c>
      <c r="E191" s="2">
        <v>0</v>
      </c>
      <c r="F191" s="2">
        <v>0</v>
      </c>
      <c r="G191" s="3">
        <f t="shared" si="0"/>
        <v>9047.5720000000001</v>
      </c>
      <c r="H191" s="3">
        <f t="shared" si="1"/>
        <v>0.12999999999919964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99919.91</v>
      </c>
      <c r="D192" s="2">
        <f>'PR-RAS'!E196</f>
        <v>109666.42</v>
      </c>
      <c r="E192" s="2">
        <v>0</v>
      </c>
      <c r="F192" s="2">
        <v>0</v>
      </c>
      <c r="G192" s="3">
        <f t="shared" si="0"/>
        <v>60977.275249999999</v>
      </c>
      <c r="H192" s="3">
        <f t="shared" si="1"/>
        <v>0.50999999999476131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145812.64000000001</v>
      </c>
      <c r="D193" s="2">
        <f>'PR-RAS'!E197</f>
        <v>109161.01</v>
      </c>
      <c r="E193" s="2">
        <v>0</v>
      </c>
      <c r="F193" s="2">
        <v>0</v>
      </c>
      <c r="G193" s="3">
        <f t="shared" si="0"/>
        <v>69913.854720000003</v>
      </c>
      <c r="H193" s="3">
        <f t="shared" si="1"/>
        <v>0.36999999998079147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11762.2</v>
      </c>
      <c r="D194" s="2">
        <f>'PR-RAS'!E198</f>
        <v>48239.08</v>
      </c>
      <c r="E194" s="2">
        <v>0</v>
      </c>
      <c r="F194" s="2">
        <v>0</v>
      </c>
      <c r="G194" s="3">
        <f t="shared" si="0"/>
        <v>20890.389480000002</v>
      </c>
      <c r="H194" s="3">
        <f t="shared" si="1"/>
        <v>0.28000000000247383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25207</v>
      </c>
      <c r="D195" s="2">
        <f>'PR-RAS'!E199</f>
        <v>1756.18</v>
      </c>
      <c r="E195" s="2">
        <v>0</v>
      </c>
      <c r="F195" s="2">
        <v>0</v>
      </c>
      <c r="G195" s="3">
        <f t="shared" si="0"/>
        <v>5571.55584</v>
      </c>
      <c r="H195" s="3">
        <f t="shared" si="1"/>
        <v>0.18000000000006366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3863.23</v>
      </c>
      <c r="D196" s="2">
        <f>'PR-RAS'!E200</f>
        <v>993.47</v>
      </c>
      <c r="E196" s="2">
        <v>0</v>
      </c>
      <c r="F196" s="2">
        <v>0</v>
      </c>
      <c r="G196" s="3">
        <f t="shared" si="0"/>
        <v>1140.78315</v>
      </c>
      <c r="H196" s="3">
        <f t="shared" si="1"/>
        <v>0.70000000000004547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2792.43</v>
      </c>
      <c r="D197" s="2">
        <f>'PR-RAS'!E201</f>
        <v>63849.95</v>
      </c>
      <c r="E197" s="2">
        <v>0</v>
      </c>
      <c r="F197" s="2">
        <v>0</v>
      </c>
      <c r="G197" s="3">
        <f t="shared" si="0"/>
        <v>25576.49668</v>
      </c>
      <c r="H197" s="3">
        <f t="shared" si="1"/>
        <v>0.48000000000274667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19870.88</v>
      </c>
      <c r="D198" s="2">
        <f>'PR-RAS'!E202</f>
        <v>9585.65</v>
      </c>
      <c r="E198" s="2">
        <v>0</v>
      </c>
      <c r="F198" s="2">
        <v>0</v>
      </c>
      <c r="G198" s="3">
        <f t="shared" si="0"/>
        <v>7691.3094600000004</v>
      </c>
      <c r="H198" s="3">
        <f t="shared" si="1"/>
        <v>0.46999999999934516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19870.88</v>
      </c>
      <c r="D212" s="2">
        <f>'PR-RAS'!E216</f>
        <v>9585.65</v>
      </c>
      <c r="E212" s="2">
        <v>0</v>
      </c>
      <c r="F212" s="2">
        <v>0</v>
      </c>
      <c r="G212" s="3">
        <f t="shared" si="0"/>
        <v>8237.8999800000001</v>
      </c>
      <c r="H212" s="3">
        <f t="shared" si="1"/>
        <v>0.46999999999934516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11153.94</v>
      </c>
      <c r="D213" s="2">
        <f>'PR-RAS'!E217</f>
        <v>3587.44</v>
      </c>
      <c r="E213" s="2">
        <v>0</v>
      </c>
      <c r="F213" s="2">
        <v>0</v>
      </c>
      <c r="G213" s="3">
        <f t="shared" si="0"/>
        <v>3885.70984</v>
      </c>
      <c r="H213" s="3">
        <f t="shared" si="1"/>
        <v>0.49999999999954525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4077.12</v>
      </c>
      <c r="D214" s="2">
        <f>'PR-RAS'!E218</f>
        <v>549.85</v>
      </c>
      <c r="E214" s="2">
        <v>0</v>
      </c>
      <c r="F214" s="2">
        <v>0</v>
      </c>
      <c r="G214" s="3">
        <f t="shared" si="0"/>
        <v>1102.66266</v>
      </c>
      <c r="H214" s="3">
        <f t="shared" si="1"/>
        <v>0.26999999999986812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4639.82</v>
      </c>
      <c r="D215" s="2">
        <f>'PR-RAS'!E219</f>
        <v>5448.36</v>
      </c>
      <c r="E215" s="2">
        <v>0</v>
      </c>
      <c r="F215" s="2">
        <v>0</v>
      </c>
      <c r="G215" s="3">
        <f t="shared" si="0"/>
        <v>3324.8195599999999</v>
      </c>
      <c r="H215" s="3">
        <f t="shared" si="1"/>
        <v>0.53999999999996362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271967.62</v>
      </c>
      <c r="D226" s="2">
        <f>'PR-RAS'!E230</f>
        <v>24040088.349999998</v>
      </c>
      <c r="E226" s="2">
        <v>0</v>
      </c>
      <c r="F226" s="2">
        <v>0</v>
      </c>
      <c r="G226" s="3">
        <f t="shared" si="0"/>
        <v>10879232.471999999</v>
      </c>
      <c r="H226" s="3">
        <f t="shared" si="1"/>
        <v>0.72999999776948243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154000</v>
      </c>
      <c r="E227" s="2">
        <v>0</v>
      </c>
      <c r="F227" s="2">
        <v>0</v>
      </c>
      <c r="G227" s="3">
        <f t="shared" si="0"/>
        <v>69608</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154000</v>
      </c>
      <c r="E228" s="2">
        <v>0</v>
      </c>
      <c r="F228" s="2">
        <v>0</v>
      </c>
      <c r="G228" s="3">
        <f t="shared" si="0"/>
        <v>69916</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23864390.27</v>
      </c>
      <c r="E242" s="2">
        <v>0</v>
      </c>
      <c r="F242" s="2">
        <v>0</v>
      </c>
      <c r="G242" s="3">
        <f t="shared" si="0"/>
        <v>11502636.11014</v>
      </c>
      <c r="H242" s="3">
        <f t="shared" si="1"/>
        <v>0.26999999955296516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23864390.27</v>
      </c>
      <c r="E243" s="2">
        <v>0</v>
      </c>
      <c r="F243" s="2">
        <v>0</v>
      </c>
      <c r="G243" s="3">
        <f t="shared" si="0"/>
        <v>11550364.89068</v>
      </c>
      <c r="H243" s="3">
        <f t="shared" si="1"/>
        <v>0.26999999955296516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195772.76</v>
      </c>
      <c r="D250" s="2">
        <f>'PR-RAS'!E254</f>
        <v>21698.080000000002</v>
      </c>
      <c r="E250" s="2">
        <v>0</v>
      </c>
      <c r="F250" s="2">
        <v>0</v>
      </c>
      <c r="G250" s="3">
        <f t="shared" si="0"/>
        <v>59553.061079999999</v>
      </c>
      <c r="H250" s="3">
        <f t="shared" si="1"/>
        <v>0.319999999992433</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195772.76</v>
      </c>
      <c r="D251" s="2">
        <f>'PR-RAS'!E255</f>
        <v>21698.080000000002</v>
      </c>
      <c r="E251" s="2">
        <v>0</v>
      </c>
      <c r="F251" s="2">
        <v>0</v>
      </c>
      <c r="G251" s="3">
        <f t="shared" si="0"/>
        <v>59792.23</v>
      </c>
      <c r="H251" s="3">
        <f t="shared" si="1"/>
        <v>0.319999999992433</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76194.86</v>
      </c>
      <c r="D253" s="2">
        <f>'PR-RAS'!E257</f>
        <v>0</v>
      </c>
      <c r="E253" s="2">
        <v>0</v>
      </c>
      <c r="F253" s="2">
        <v>0</v>
      </c>
      <c r="G253" s="3">
        <f t="shared" si="0"/>
        <v>19201.104719999999</v>
      </c>
      <c r="H253" s="3">
        <f t="shared" si="1"/>
        <v>0.13999999999941792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76194.86</v>
      </c>
      <c r="D256" s="2">
        <f>'PR-RAS'!E260</f>
        <v>0</v>
      </c>
      <c r="E256" s="2">
        <v>0</v>
      </c>
      <c r="F256" s="2">
        <v>0</v>
      </c>
      <c r="G256" s="3">
        <f t="shared" si="0"/>
        <v>19429.689300000002</v>
      </c>
      <c r="H256" s="3">
        <f t="shared" si="1"/>
        <v>0.13999999999941792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72707.75</v>
      </c>
      <c r="D258" s="2">
        <f>'PR-RAS'!E262</f>
        <v>59405.67</v>
      </c>
      <c r="E258" s="2">
        <v>0</v>
      </c>
      <c r="F258" s="2">
        <v>0</v>
      </c>
      <c r="G258" s="3">
        <f t="shared" si="0"/>
        <v>49220.406130000003</v>
      </c>
      <c r="H258" s="3">
        <f t="shared" si="1"/>
        <v>0.58000000000174623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72707.75</v>
      </c>
      <c r="D265" s="2">
        <f>'PR-RAS'!E269</f>
        <v>59405.67</v>
      </c>
      <c r="E265" s="2">
        <v>0</v>
      </c>
      <c r="F265" s="2">
        <v>0</v>
      </c>
      <c r="G265" s="3">
        <f t="shared" si="0"/>
        <v>50561.03976</v>
      </c>
      <c r="H265" s="3">
        <f t="shared" si="1"/>
        <v>0.58000000000174623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72707.75</v>
      </c>
      <c r="D266" s="2">
        <f>'PR-RAS'!E270</f>
        <v>59405.67</v>
      </c>
      <c r="E266" s="2">
        <v>0</v>
      </c>
      <c r="F266" s="2">
        <v>0</v>
      </c>
      <c r="G266" s="3">
        <f t="shared" si="0"/>
        <v>50752.558850000001</v>
      </c>
      <c r="H266" s="3">
        <f t="shared" si="1"/>
        <v>0.58000000000174623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45438695.530000001</v>
      </c>
      <c r="D295" s="2">
        <f>'PR-RAS'!E299</f>
        <v>52678352.719999999</v>
      </c>
      <c r="E295" s="2">
        <v>0</v>
      </c>
      <c r="F295" s="2">
        <v>0</v>
      </c>
      <c r="G295" s="3">
        <f t="shared" si="12"/>
        <v>44333847.885179996</v>
      </c>
      <c r="H295" s="3">
        <f t="shared" si="13"/>
        <v>0.75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6847042.4299999997</v>
      </c>
      <c r="D296" s="2">
        <f>'PR-RAS'!E300</f>
        <v>0</v>
      </c>
      <c r="E296" s="2">
        <v>0</v>
      </c>
      <c r="F296" s="2">
        <v>0</v>
      </c>
      <c r="G296" s="3">
        <f t="shared" si="12"/>
        <v>2019877.5168499998</v>
      </c>
      <c r="H296" s="3">
        <f t="shared" si="13"/>
        <v>0.42999999970197678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4680332.700000003</v>
      </c>
      <c r="E297" s="2">
        <v>0</v>
      </c>
      <c r="F297" s="2">
        <v>0</v>
      </c>
      <c r="G297" s="3">
        <f t="shared" si="12"/>
        <v>2770756.9584000017</v>
      </c>
      <c r="H297" s="3">
        <f t="shared" si="13"/>
        <v>0.29999999701976776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47067843.030000001</v>
      </c>
      <c r="D298" s="2">
        <f>'PR-RAS'!E302</f>
        <v>48827815.289999999</v>
      </c>
      <c r="E298" s="2">
        <v>0</v>
      </c>
      <c r="F298" s="2">
        <v>0</v>
      </c>
      <c r="G298" s="3">
        <f t="shared" si="12"/>
        <v>42982871.66217</v>
      </c>
      <c r="H298" s="3">
        <f t="shared" si="13"/>
        <v>0.32000000029802322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1775004</v>
      </c>
      <c r="D300" s="2">
        <f>'PR-RAS'!E304</f>
        <v>3009313.24</v>
      </c>
      <c r="E300" s="2">
        <v>0</v>
      </c>
      <c r="F300" s="2">
        <v>0</v>
      </c>
      <c r="G300" s="3">
        <f t="shared" si="12"/>
        <v>2330295.51352</v>
      </c>
      <c r="H300" s="3">
        <f t="shared" si="13"/>
        <v>0.24000000022351742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1011186.02</v>
      </c>
      <c r="D301" s="2">
        <f>'PR-RAS'!E305</f>
        <v>1277019.58</v>
      </c>
      <c r="E301" s="2">
        <v>0</v>
      </c>
      <c r="F301" s="2">
        <v>0</v>
      </c>
      <c r="G301" s="3">
        <f t="shared" si="12"/>
        <v>1069567.554</v>
      </c>
      <c r="H301" s="3">
        <f t="shared" si="13"/>
        <v>0.43999999994412065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26431717.309999999</v>
      </c>
      <c r="D302" s="2">
        <f>'PR-RAS'!E306</f>
        <v>27202818.370000001</v>
      </c>
      <c r="E302" s="2">
        <v>0</v>
      </c>
      <c r="F302" s="2">
        <v>0</v>
      </c>
      <c r="G302" s="3">
        <f t="shared" si="12"/>
        <v>24332043.569049999</v>
      </c>
      <c r="H302" s="3">
        <f t="shared" si="13"/>
        <v>0.67999999970197678</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5523.68</v>
      </c>
      <c r="D303" s="2">
        <f>'PR-RAS'!E308</f>
        <v>1080.5999999999999</v>
      </c>
      <c r="E303" s="2">
        <v>0</v>
      </c>
      <c r="F303" s="2">
        <v>0</v>
      </c>
      <c r="G303" s="3">
        <f t="shared" si="12"/>
        <v>2320.83376</v>
      </c>
      <c r="H303" s="3">
        <f t="shared" si="13"/>
        <v>0.71999999999979991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5523.68</v>
      </c>
      <c r="D316" s="2">
        <f>'PR-RAS'!E321</f>
        <v>1080.5999999999999</v>
      </c>
      <c r="E316" s="2">
        <v>0</v>
      </c>
      <c r="F316" s="2">
        <v>0</v>
      </c>
      <c r="G316" s="3">
        <f t="shared" si="12"/>
        <v>2420.7372</v>
      </c>
      <c r="H316" s="3">
        <f t="shared" si="13"/>
        <v>0.71999999999979991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81.680000000000007</v>
      </c>
      <c r="D317" s="2">
        <f>'PR-RAS'!E322</f>
        <v>0</v>
      </c>
      <c r="E317" s="2">
        <v>0</v>
      </c>
      <c r="F317" s="2">
        <v>0</v>
      </c>
      <c r="G317" s="3">
        <f t="shared" si="12"/>
        <v>25.810880000000001</v>
      </c>
      <c r="H317" s="3">
        <f t="shared" si="13"/>
        <v>0.31999999999999318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81.680000000000007</v>
      </c>
      <c r="D318" s="2">
        <f>'PR-RAS'!E323</f>
        <v>0</v>
      </c>
      <c r="E318" s="2">
        <v>0</v>
      </c>
      <c r="F318" s="2">
        <v>0</v>
      </c>
      <c r="G318" s="3">
        <f t="shared" si="12"/>
        <v>25.892560000000003</v>
      </c>
      <c r="H318" s="3">
        <f t="shared" si="13"/>
        <v>0.31999999999999318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v>
      </c>
      <c r="D322" s="2">
        <f>'PR-RAS'!E327</f>
        <v>0</v>
      </c>
      <c r="E322" s="2">
        <v>0</v>
      </c>
      <c r="F322" s="2">
        <v>0</v>
      </c>
      <c r="G322" s="3">
        <f t="shared" si="12"/>
        <v>0.64200000000000002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2</v>
      </c>
      <c r="D326" s="2">
        <f>'PR-RAS'!E331</f>
        <v>0</v>
      </c>
      <c r="E326" s="2">
        <v>0</v>
      </c>
      <c r="F326" s="2">
        <v>0</v>
      </c>
      <c r="G326" s="3">
        <f t="shared" si="12"/>
        <v>0.65</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5440</v>
      </c>
      <c r="D331" s="2">
        <f>'PR-RAS'!E336</f>
        <v>1080.5999999999999</v>
      </c>
      <c r="E331" s="2">
        <v>0</v>
      </c>
      <c r="F331" s="2">
        <v>0</v>
      </c>
      <c r="G331" s="3">
        <f t="shared" si="12"/>
        <v>2508.3960000000002</v>
      </c>
      <c r="H331" s="3">
        <f t="shared" si="13"/>
        <v>0.40000000000009095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5440</v>
      </c>
      <c r="D332" s="2">
        <f>'PR-RAS'!E337</f>
        <v>1080.5999999999999</v>
      </c>
      <c r="E332" s="2">
        <v>0</v>
      </c>
      <c r="F332" s="2">
        <v>0</v>
      </c>
      <c r="G332" s="3">
        <f t="shared" si="12"/>
        <v>2515.9972000000002</v>
      </c>
      <c r="H332" s="3">
        <f t="shared" si="13"/>
        <v>0.40000000000009095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4492459.34</v>
      </c>
      <c r="D355" s="2">
        <f>'PR-RAS'!E360</f>
        <v>1433846.66</v>
      </c>
      <c r="E355" s="2">
        <v>0</v>
      </c>
      <c r="F355" s="2">
        <v>0</v>
      </c>
      <c r="G355" s="3">
        <f t="shared" si="12"/>
        <v>2605494.04164</v>
      </c>
      <c r="H355" s="3">
        <f t="shared" si="13"/>
        <v>0.67999999993480742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65484.34</v>
      </c>
      <c r="D356" s="2">
        <f>'PR-RAS'!E361</f>
        <v>44943.75</v>
      </c>
      <c r="E356" s="2">
        <v>0</v>
      </c>
      <c r="F356" s="2">
        <v>0</v>
      </c>
      <c r="G356" s="3">
        <f t="shared" si="12"/>
        <v>55157.003199999999</v>
      </c>
      <c r="H356" s="3">
        <f t="shared" si="13"/>
        <v>0.58999999999650754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65484.34</v>
      </c>
      <c r="D361" s="2">
        <f>'PR-RAS'!E366</f>
        <v>44943.75</v>
      </c>
      <c r="E361" s="2">
        <v>0</v>
      </c>
      <c r="F361" s="2">
        <v>0</v>
      </c>
      <c r="G361" s="3">
        <f t="shared" si="12"/>
        <v>55933.862399999998</v>
      </c>
      <c r="H361" s="3">
        <f t="shared" si="13"/>
        <v>0.58999999999650754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32304.34</v>
      </c>
      <c r="D364" s="2">
        <f>'PR-RAS'!E369</f>
        <v>29943.75</v>
      </c>
      <c r="E364" s="2">
        <v>0</v>
      </c>
      <c r="F364" s="2">
        <v>0</v>
      </c>
      <c r="G364" s="3">
        <f t="shared" si="12"/>
        <v>33465.637920000001</v>
      </c>
      <c r="H364" s="3">
        <f t="shared" si="13"/>
        <v>0.59000000000014552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33180</v>
      </c>
      <c r="D365" s="2">
        <f>'PR-RAS'!E370</f>
        <v>15000</v>
      </c>
      <c r="E365" s="2">
        <v>0</v>
      </c>
      <c r="F365" s="2">
        <v>0</v>
      </c>
      <c r="G365" s="3">
        <f t="shared" si="12"/>
        <v>22997.52</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888168.07000000007</v>
      </c>
      <c r="D368" s="2">
        <f>'PR-RAS'!E373</f>
        <v>1339655.4099999999</v>
      </c>
      <c r="E368" s="2">
        <v>0</v>
      </c>
      <c r="F368" s="2">
        <v>0</v>
      </c>
      <c r="G368" s="3">
        <f t="shared" si="12"/>
        <v>1309264.7526299998</v>
      </c>
      <c r="H368" s="3">
        <f t="shared" si="13"/>
        <v>0.47999999998137355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2538.23</v>
      </c>
      <c r="E369" s="2">
        <v>0</v>
      </c>
      <c r="F369" s="2">
        <v>0</v>
      </c>
      <c r="G369" s="3">
        <f t="shared" si="12"/>
        <v>1868.1372799999999</v>
      </c>
      <c r="H369" s="3">
        <f t="shared" si="13"/>
        <v>0.23000000000001819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2538.23</v>
      </c>
      <c r="E371" s="2">
        <v>0</v>
      </c>
      <c r="F371" s="2">
        <v>0</v>
      </c>
      <c r="G371" s="3">
        <f t="shared" si="12"/>
        <v>1878.2901999999999</v>
      </c>
      <c r="H371" s="3">
        <f t="shared" si="13"/>
        <v>0.23000000000001819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817259.14000000013</v>
      </c>
      <c r="D374" s="2">
        <f>'PR-RAS'!E379</f>
        <v>1267055</v>
      </c>
      <c r="E374" s="2">
        <v>0</v>
      </c>
      <c r="F374" s="2">
        <v>0</v>
      </c>
      <c r="G374" s="3">
        <f t="shared" si="12"/>
        <v>1250060.6892200001</v>
      </c>
      <c r="H374" s="3">
        <f t="shared" si="13"/>
        <v>0.14000000013038516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460613.09</v>
      </c>
      <c r="D375" s="2">
        <f>'PR-RAS'!E380</f>
        <v>215959.02</v>
      </c>
      <c r="E375" s="2">
        <v>0</v>
      </c>
      <c r="F375" s="2">
        <v>0</v>
      </c>
      <c r="G375" s="3">
        <f t="shared" si="12"/>
        <v>333806.64262</v>
      </c>
      <c r="H375" s="3">
        <f t="shared" si="13"/>
        <v>0.11000000001513399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28466.25</v>
      </c>
      <c r="D376" s="2">
        <f>'PR-RAS'!E381</f>
        <v>0</v>
      </c>
      <c r="E376" s="2">
        <v>0</v>
      </c>
      <c r="F376" s="2">
        <v>0</v>
      </c>
      <c r="G376" s="3">
        <f t="shared" si="12"/>
        <v>10674.84375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20680.96</v>
      </c>
      <c r="D377" s="2">
        <f>'PR-RAS'!E382</f>
        <v>154611.87</v>
      </c>
      <c r="E377" s="2">
        <v>0</v>
      </c>
      <c r="F377" s="2">
        <v>0</v>
      </c>
      <c r="G377" s="3">
        <f t="shared" si="12"/>
        <v>124044.16720000001</v>
      </c>
      <c r="H377" s="3">
        <f t="shared" si="13"/>
        <v>0.17000000000552973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291643.09000000003</v>
      </c>
      <c r="D378" s="2">
        <f>'PR-RAS'!E383</f>
        <v>888658.34</v>
      </c>
      <c r="E378" s="2">
        <v>0</v>
      </c>
      <c r="F378" s="2">
        <v>0</v>
      </c>
      <c r="G378" s="3">
        <f t="shared" si="12"/>
        <v>779997.83328999998</v>
      </c>
      <c r="H378" s="3">
        <f t="shared" si="13"/>
        <v>0.42999999999301508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7825.77</v>
      </c>
      <c r="E379" s="2">
        <v>0</v>
      </c>
      <c r="F379" s="2">
        <v>0</v>
      </c>
      <c r="G379" s="3">
        <f t="shared" si="12"/>
        <v>5916.2821200000008</v>
      </c>
      <c r="H379" s="3">
        <f t="shared" si="13"/>
        <v>0.22999999999956344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15855.75</v>
      </c>
      <c r="D381" s="2">
        <f>'PR-RAS'!E386</f>
        <v>0</v>
      </c>
      <c r="E381" s="2">
        <v>0</v>
      </c>
      <c r="F381" s="2">
        <v>0</v>
      </c>
      <c r="G381" s="3">
        <f t="shared" si="12"/>
        <v>6025.1850000000004</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70908.929999999993</v>
      </c>
      <c r="D383" s="2">
        <f>'PR-RAS'!E388</f>
        <v>59865.03</v>
      </c>
      <c r="E383" s="2">
        <v>0</v>
      </c>
      <c r="F383" s="2">
        <v>0</v>
      </c>
      <c r="G383" s="3">
        <f t="shared" si="12"/>
        <v>72824.09418</v>
      </c>
      <c r="H383" s="3">
        <f t="shared" si="13"/>
        <v>0.10000000000582077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70908.929999999993</v>
      </c>
      <c r="D384" s="2">
        <f>'PR-RAS'!E389</f>
        <v>59865.03</v>
      </c>
      <c r="E384" s="2">
        <v>0</v>
      </c>
      <c r="F384" s="2">
        <v>0</v>
      </c>
      <c r="G384" s="3">
        <f t="shared" si="12"/>
        <v>73014.733169999992</v>
      </c>
      <c r="H384" s="3">
        <f t="shared" si="13"/>
        <v>0.10000000000582077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197.15</v>
      </c>
      <c r="E388" s="2">
        <v>0</v>
      </c>
      <c r="F388" s="2">
        <v>0</v>
      </c>
      <c r="G388" s="3">
        <f t="shared" si="12"/>
        <v>152.5941</v>
      </c>
      <c r="H388" s="3">
        <f t="shared" si="13"/>
        <v>0.15000000000000568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197.15</v>
      </c>
      <c r="E389" s="2">
        <v>0</v>
      </c>
      <c r="F389" s="2">
        <v>0</v>
      </c>
      <c r="G389" s="3">
        <f t="shared" si="12"/>
        <v>152.98840000000001</v>
      </c>
      <c r="H389" s="3">
        <f t="shared" si="13"/>
        <v>0.15000000000000568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10000</v>
      </c>
      <c r="E396" s="2">
        <v>0</v>
      </c>
      <c r="F396" s="2">
        <v>0</v>
      </c>
      <c r="G396" s="3">
        <f t="shared" si="12"/>
        <v>7900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10000</v>
      </c>
      <c r="E398" s="2">
        <v>0</v>
      </c>
      <c r="F398" s="2">
        <v>0</v>
      </c>
      <c r="G398" s="3">
        <f t="shared" si="12"/>
        <v>7940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3538806.9299999997</v>
      </c>
      <c r="D407" s="2">
        <f>'PR-RAS'!E412</f>
        <v>49247.5</v>
      </c>
      <c r="E407" s="2">
        <v>0</v>
      </c>
      <c r="F407" s="2">
        <v>0</v>
      </c>
      <c r="G407" s="3">
        <f t="shared" si="12"/>
        <v>1476744.5835800001</v>
      </c>
      <c r="H407" s="3">
        <f t="shared" si="13"/>
        <v>0.57000000029802322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3211897.01</v>
      </c>
      <c r="D408" s="2">
        <f>'PR-RAS'!E413</f>
        <v>1962.5</v>
      </c>
      <c r="E408" s="2">
        <v>0</v>
      </c>
      <c r="F408" s="2">
        <v>0</v>
      </c>
      <c r="G408" s="3">
        <f t="shared" si="12"/>
        <v>1308839.5580699998</v>
      </c>
      <c r="H408" s="3">
        <f t="shared" si="13"/>
        <v>0.50999999977648258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53776.17</v>
      </c>
      <c r="D409" s="2">
        <f>'PR-RAS'!E414</f>
        <v>16285</v>
      </c>
      <c r="E409" s="2">
        <v>0</v>
      </c>
      <c r="F409" s="2">
        <v>0</v>
      </c>
      <c r="G409" s="3">
        <f t="shared" si="12"/>
        <v>35229.237359999999</v>
      </c>
      <c r="H409" s="3">
        <f t="shared" si="13"/>
        <v>0.16999999999825377</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273133.75</v>
      </c>
      <c r="D411" s="2">
        <f>'PR-RAS'!E416</f>
        <v>31000</v>
      </c>
      <c r="E411" s="2">
        <v>0</v>
      </c>
      <c r="F411" s="2">
        <v>0</v>
      </c>
      <c r="G411" s="3">
        <f t="shared" si="12"/>
        <v>137404.83749999999</v>
      </c>
      <c r="H411" s="3">
        <f t="shared" si="13"/>
        <v>0.25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4486935.66</v>
      </c>
      <c r="D413" s="2">
        <f>'PR-RAS'!E418</f>
        <v>1432766.0599999998</v>
      </c>
      <c r="E413" s="2">
        <v>0</v>
      </c>
      <c r="F413" s="2">
        <v>0</v>
      </c>
      <c r="G413" s="3">
        <f t="shared" si="12"/>
        <v>3029216.7253599996</v>
      </c>
      <c r="H413" s="3">
        <f t="shared" si="13"/>
        <v>0.3999999996740371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5146335.9400000004</v>
      </c>
      <c r="D415" s="2">
        <f>'PR-RAS'!E420</f>
        <v>4585615.8899999997</v>
      </c>
      <c r="E415" s="2">
        <v>0</v>
      </c>
      <c r="F415" s="2">
        <v>0</v>
      </c>
      <c r="G415" s="3">
        <f t="shared" si="12"/>
        <v>5927473.0360799991</v>
      </c>
      <c r="H415" s="3">
        <f t="shared" si="13"/>
        <v>0.16999999992549419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11161.8</v>
      </c>
      <c r="D416" s="2">
        <f>'PR-RAS'!E421</f>
        <v>11161.8</v>
      </c>
      <c r="E416" s="2">
        <v>0</v>
      </c>
      <c r="F416" s="2">
        <v>0</v>
      </c>
      <c r="G416" s="3">
        <f t="shared" si="12"/>
        <v>13896.440999999997</v>
      </c>
      <c r="H416" s="3">
        <f t="shared" si="13"/>
        <v>0.40000000000145519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52291261.640000001</v>
      </c>
      <c r="D417" s="2">
        <f>'PR-RAS'!E422</f>
        <v>47999100.619999997</v>
      </c>
      <c r="E417" s="2">
        <v>0</v>
      </c>
      <c r="F417" s="2">
        <v>0</v>
      </c>
      <c r="G417" s="3">
        <f t="shared" si="12"/>
        <v>61688416.558079995</v>
      </c>
      <c r="H417" s="3">
        <f t="shared" si="13"/>
        <v>0.74000000208616257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49931154.870000005</v>
      </c>
      <c r="D418" s="2">
        <f>'PR-RAS'!E423</f>
        <v>54112199.379999995</v>
      </c>
      <c r="E418" s="2">
        <v>0</v>
      </c>
      <c r="F418" s="2">
        <v>0</v>
      </c>
      <c r="G418" s="3">
        <f t="shared" si="12"/>
        <v>65950865.863709994</v>
      </c>
      <c r="H418" s="3">
        <f t="shared" si="13"/>
        <v>0.50999999046325684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2360106.7699999958</v>
      </c>
      <c r="D419" s="2">
        <f>'PR-RAS'!E424</f>
        <v>0</v>
      </c>
      <c r="E419" s="2">
        <v>0</v>
      </c>
      <c r="F419" s="2">
        <v>0</v>
      </c>
      <c r="G419" s="3">
        <f t="shared" si="12"/>
        <v>986524.62985999824</v>
      </c>
      <c r="H419" s="3">
        <f t="shared" si="13"/>
        <v>0.23000000417232513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6113098.7599999979</v>
      </c>
      <c r="E420" s="2">
        <v>0</v>
      </c>
      <c r="F420" s="2">
        <v>0</v>
      </c>
      <c r="G420" s="3">
        <f t="shared" si="12"/>
        <v>5122776.7608799981</v>
      </c>
      <c r="H420" s="3">
        <f t="shared" si="13"/>
        <v>0.24000000208616257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41921507.090000004</v>
      </c>
      <c r="D421" s="2">
        <f>'PR-RAS'!E426</f>
        <v>44242199.399999999</v>
      </c>
      <c r="E421" s="2">
        <v>0</v>
      </c>
      <c r="F421" s="2">
        <v>0</v>
      </c>
      <c r="G421" s="3">
        <f t="shared" si="12"/>
        <v>54770480.473799996</v>
      </c>
      <c r="H421" s="3">
        <f t="shared" si="13"/>
        <v>0.49000000208616257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1786165.8</v>
      </c>
      <c r="D423" s="2">
        <f>'PR-RAS'!E428</f>
        <v>3020475.04</v>
      </c>
      <c r="E423" s="2">
        <v>0</v>
      </c>
      <c r="F423" s="2">
        <v>0</v>
      </c>
      <c r="G423" s="3">
        <f t="shared" si="12"/>
        <v>3303042.90136</v>
      </c>
      <c r="H423" s="3">
        <f t="shared" si="13"/>
        <v>0.23999999999068677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4605.21</v>
      </c>
      <c r="E424" s="2">
        <v>0</v>
      </c>
      <c r="F424" s="2">
        <v>0</v>
      </c>
      <c r="G424" s="3">
        <f t="shared" si="12"/>
        <v>3896.0076599999998</v>
      </c>
      <c r="H424" s="3">
        <f t="shared" si="13"/>
        <v>0.21000000000003638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4605.21</v>
      </c>
      <c r="E425" s="2">
        <v>0</v>
      </c>
      <c r="F425" s="2">
        <v>0</v>
      </c>
      <c r="G425" s="3">
        <f t="shared" si="12"/>
        <v>3905.2180800000001</v>
      </c>
      <c r="H425" s="3">
        <f t="shared" si="13"/>
        <v>0.21000000000003638</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4605.21</v>
      </c>
      <c r="E459" s="2">
        <v>0</v>
      </c>
      <c r="F459" s="2">
        <v>0</v>
      </c>
      <c r="G459" s="3">
        <f t="shared" si="12"/>
        <v>4218.3723600000003</v>
      </c>
      <c r="H459" s="3">
        <f t="shared" si="13"/>
        <v>0.21000000000003638</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23726.639999999999</v>
      </c>
      <c r="E529" s="2">
        <v>0</v>
      </c>
      <c r="F529" s="2">
        <v>0</v>
      </c>
      <c r="G529" s="3">
        <f t="shared" ref="G529:G836" si="14">(B529/1000)*(C529*1+D529*2)</f>
        <v>25055.331839999999</v>
      </c>
      <c r="H529" s="3">
        <f t="shared" ref="H529:H836" si="15">ABS(C529-ROUND(C529,0))+ABS(D529-ROUND(D529,0))</f>
        <v>0.36000000000058208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23726.639999999999</v>
      </c>
      <c r="E530" s="2">
        <v>0</v>
      </c>
      <c r="F530" s="2">
        <v>0</v>
      </c>
      <c r="G530" s="3">
        <f t="shared" si="14"/>
        <v>25102.78512</v>
      </c>
      <c r="H530" s="3">
        <f t="shared" si="15"/>
        <v>0.36000000000058208</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23726.639999999999</v>
      </c>
      <c r="E564" s="2">
        <v>0</v>
      </c>
      <c r="F564" s="2">
        <v>0</v>
      </c>
      <c r="G564" s="3">
        <f t="shared" si="14"/>
        <v>26716.196639999998</v>
      </c>
      <c r="H564" s="3">
        <f t="shared" si="15"/>
        <v>0.36000000000058208</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19121.43</v>
      </c>
      <c r="E634" s="2">
        <v>0</v>
      </c>
      <c r="F634" s="2">
        <v>0</v>
      </c>
      <c r="G634" s="3">
        <f t="shared" si="14"/>
        <v>24207.730380000001</v>
      </c>
      <c r="H634" s="3">
        <f t="shared" si="15"/>
        <v>0.43000000000029104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11209.14</v>
      </c>
      <c r="E636" s="2">
        <v>0</v>
      </c>
      <c r="F636" s="2">
        <v>0</v>
      </c>
      <c r="G636" s="3">
        <f t="shared" si="14"/>
        <v>14235.6078</v>
      </c>
      <c r="H636" s="3">
        <f t="shared" si="15"/>
        <v>0.13999999999941792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52291261.640000001</v>
      </c>
      <c r="D637" s="2">
        <f>'PR-RAS'!E643</f>
        <v>48003705.829999998</v>
      </c>
      <c r="E637" s="2">
        <v>0</v>
      </c>
      <c r="F637" s="2">
        <v>0</v>
      </c>
      <c r="G637" s="3">
        <f t="shared" si="14"/>
        <v>94317956.218800008</v>
      </c>
      <c r="H637" s="3">
        <f t="shared" si="15"/>
        <v>0.5300000011920929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49931154.870000005</v>
      </c>
      <c r="D638" s="2">
        <f>'PR-RAS'!E644</f>
        <v>54135926.019999996</v>
      </c>
      <c r="E638" s="2">
        <v>0</v>
      </c>
      <c r="F638" s="2">
        <v>0</v>
      </c>
      <c r="G638" s="3">
        <f t="shared" si="14"/>
        <v>100775315.40166999</v>
      </c>
      <c r="H638" s="3">
        <f t="shared" si="15"/>
        <v>0.14999999105930328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2360106.7699999958</v>
      </c>
      <c r="D639" s="2">
        <f>'PR-RAS'!E645</f>
        <v>0</v>
      </c>
      <c r="E639" s="2">
        <v>0</v>
      </c>
      <c r="F639" s="2">
        <v>0</v>
      </c>
      <c r="G639" s="3">
        <f t="shared" si="14"/>
        <v>1505748.1192599973</v>
      </c>
      <c r="H639" s="3">
        <f t="shared" si="15"/>
        <v>0.23000000417232513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6132220.1899999976</v>
      </c>
      <c r="E640" s="2">
        <v>0</v>
      </c>
      <c r="F640" s="2">
        <v>0</v>
      </c>
      <c r="G640" s="3">
        <f t="shared" si="14"/>
        <v>7836977.4028199967</v>
      </c>
      <c r="H640" s="3">
        <f t="shared" si="15"/>
        <v>0.18999999761581421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41921507.090000004</v>
      </c>
      <c r="D641" s="2">
        <f>'PR-RAS'!E647</f>
        <v>44230990.259999998</v>
      </c>
      <c r="E641" s="2">
        <v>0</v>
      </c>
      <c r="F641" s="2">
        <v>0</v>
      </c>
      <c r="G641" s="3">
        <f t="shared" si="14"/>
        <v>83445432.0704</v>
      </c>
      <c r="H641" s="3">
        <f t="shared" si="15"/>
        <v>0.35000000149011612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44281613.859999999</v>
      </c>
      <c r="D643" s="2">
        <f>'PR-RAS'!E649</f>
        <v>38098770.07</v>
      </c>
      <c r="E643" s="2">
        <v>0</v>
      </c>
      <c r="F643" s="2">
        <v>0</v>
      </c>
      <c r="G643" s="3">
        <f t="shared" si="14"/>
        <v>77347616.868000001</v>
      </c>
      <c r="H643" s="3">
        <f t="shared" si="15"/>
        <v>0.21000000089406967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39370.67</v>
      </c>
      <c r="D645" s="2">
        <f>'PR-RAS'!E651</f>
        <v>46671.839999999997</v>
      </c>
      <c r="E645" s="2">
        <v>0</v>
      </c>
      <c r="F645" s="2">
        <v>0</v>
      </c>
      <c r="G645" s="3">
        <f t="shared" si="14"/>
        <v>85468.041399999987</v>
      </c>
      <c r="H645" s="3">
        <f t="shared" si="15"/>
        <v>0.49000000000523869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25706068.52</v>
      </c>
      <c r="D646" s="2">
        <f>'PR-RAS'!E653</f>
        <v>27407176.350000001</v>
      </c>
      <c r="E646" s="2">
        <v>0</v>
      </c>
      <c r="F646" s="2">
        <v>0</v>
      </c>
      <c r="G646" s="3">
        <f t="shared" si="14"/>
        <v>51935671.686899997</v>
      </c>
      <c r="H646" s="3">
        <f t="shared" si="15"/>
        <v>0.83000000193715096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37700183.380000003</v>
      </c>
      <c r="D647" s="2">
        <f>'PR-RAS'!E654</f>
        <v>59441965.859999999</v>
      </c>
      <c r="E647" s="2">
        <v>0</v>
      </c>
      <c r="F647" s="2">
        <v>0</v>
      </c>
      <c r="G647" s="3">
        <f t="shared" si="14"/>
        <v>101153338.3546</v>
      </c>
      <c r="H647" s="3">
        <f t="shared" si="15"/>
        <v>0.52000000327825546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35999075.549999997</v>
      </c>
      <c r="D648" s="2">
        <f>'PR-RAS'!E655</f>
        <v>86841864.480000004</v>
      </c>
      <c r="E648" s="2">
        <v>0</v>
      </c>
      <c r="F648" s="2">
        <v>0</v>
      </c>
      <c r="G648" s="3">
        <f t="shared" si="14"/>
        <v>135664774.51797</v>
      </c>
      <c r="H648" s="3">
        <f t="shared" si="15"/>
        <v>0.93000000715255737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27407176.350000009</v>
      </c>
      <c r="D649" s="2">
        <f>'PR-RAS'!E656</f>
        <v>7277.7300000041723</v>
      </c>
      <c r="E649" s="2">
        <v>0</v>
      </c>
      <c r="F649" s="2">
        <v>0</v>
      </c>
      <c r="G649" s="3">
        <f t="shared" si="14"/>
        <v>17769282.212880012</v>
      </c>
      <c r="H649" s="3">
        <f t="shared" si="15"/>
        <v>0.62000000476837158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413</v>
      </c>
      <c r="D651" s="2">
        <f>'PR-RAS'!E658</f>
        <v>438</v>
      </c>
      <c r="E651" s="2">
        <v>0</v>
      </c>
      <c r="F651" s="2">
        <v>0</v>
      </c>
      <c r="G651" s="3">
        <f t="shared" si="14"/>
        <v>837.85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384</v>
      </c>
      <c r="D653" s="2">
        <f>'PR-RAS'!E660</f>
        <v>399</v>
      </c>
      <c r="E653" s="2">
        <v>0</v>
      </c>
      <c r="F653" s="2">
        <v>0</v>
      </c>
      <c r="G653" s="3">
        <f t="shared" si="14"/>
        <v>770.66399999999999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19545.689999999999</v>
      </c>
      <c r="D662" s="2">
        <f>'PR-RAS'!E669</f>
        <v>0</v>
      </c>
      <c r="E662" s="2">
        <v>0</v>
      </c>
      <c r="F662" s="2">
        <v>0</v>
      </c>
      <c r="G662" s="3">
        <f t="shared" si="14"/>
        <v>12919.70109</v>
      </c>
      <c r="H662" s="3">
        <f t="shared" si="15"/>
        <v>0.31000000000130967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43014.96</v>
      </c>
      <c r="D670" s="2">
        <f>'PR-RAS'!E677</f>
        <v>0</v>
      </c>
      <c r="E670" s="2">
        <v>0</v>
      </c>
      <c r="F670" s="2">
        <v>0</v>
      </c>
      <c r="G670" s="3">
        <f t="shared" si="14"/>
        <v>28777.008240000003</v>
      </c>
      <c r="H670" s="3">
        <f t="shared" si="15"/>
        <v>4.0000000000873115E-2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34724.230000000003</v>
      </c>
      <c r="D695" s="2">
        <f>'PR-RAS'!E702</f>
        <v>0</v>
      </c>
      <c r="E695" s="2">
        <v>0</v>
      </c>
      <c r="F695" s="2">
        <v>0</v>
      </c>
      <c r="G695" s="3">
        <f t="shared" si="14"/>
        <v>24098.61562</v>
      </c>
      <c r="H695" s="3">
        <f t="shared" si="15"/>
        <v>0.23000000000320142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30278.55</v>
      </c>
      <c r="E697" s="2">
        <v>0</v>
      </c>
      <c r="F697" s="2">
        <v>0</v>
      </c>
      <c r="G697" s="3">
        <f t="shared" si="14"/>
        <v>42147.741599999994</v>
      </c>
      <c r="H697" s="3">
        <f t="shared" si="15"/>
        <v>0.4500000000007276</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91616.03</v>
      </c>
      <c r="D698" s="2">
        <f>'PR-RAS'!E705</f>
        <v>2889.51</v>
      </c>
      <c r="E698" s="2">
        <v>0</v>
      </c>
      <c r="F698" s="2">
        <v>0</v>
      </c>
      <c r="G698" s="3">
        <f t="shared" si="14"/>
        <v>67884.349849999999</v>
      </c>
      <c r="H698" s="3">
        <f t="shared" si="15"/>
        <v>0.51999999999861757</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1101.25</v>
      </c>
      <c r="D699" s="2">
        <f>'PR-RAS'!E706</f>
        <v>0</v>
      </c>
      <c r="E699" s="2">
        <v>0</v>
      </c>
      <c r="F699" s="2">
        <v>0</v>
      </c>
      <c r="G699" s="3">
        <f t="shared" si="14"/>
        <v>768.6724999999999</v>
      </c>
      <c r="H699" s="3">
        <f t="shared" si="15"/>
        <v>0.25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346851.37</v>
      </c>
      <c r="D717" s="2">
        <f>'PR-RAS'!E724</f>
        <v>411063.78</v>
      </c>
      <c r="E717" s="2">
        <v>0</v>
      </c>
      <c r="F717" s="2">
        <v>0</v>
      </c>
      <c r="G717" s="3">
        <f t="shared" si="14"/>
        <v>836988.91388000012</v>
      </c>
      <c r="H717" s="3">
        <f t="shared" si="15"/>
        <v>0.58999999996740371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1807.51</v>
      </c>
      <c r="D719" s="2">
        <f>'PR-RAS'!E726</f>
        <v>5744.82</v>
      </c>
      <c r="E719" s="2">
        <v>0</v>
      </c>
      <c r="F719" s="2">
        <v>0</v>
      </c>
      <c r="G719" s="3">
        <f t="shared" si="14"/>
        <v>9547.3536999999997</v>
      </c>
      <c r="H719" s="3">
        <f t="shared" si="15"/>
        <v>0.67000000000030013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23352.46</v>
      </c>
      <c r="D725" s="2">
        <f>'PR-RAS'!E732</f>
        <v>28753.88</v>
      </c>
      <c r="E725" s="2">
        <v>0</v>
      </c>
      <c r="F725" s="2">
        <v>0</v>
      </c>
      <c r="G725" s="3">
        <f t="shared" si="14"/>
        <v>58542.799279999999</v>
      </c>
      <c r="H725" s="3">
        <f t="shared" si="15"/>
        <v>0.57999999999810825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13078.05</v>
      </c>
      <c r="D726" s="2">
        <f>'PR-RAS'!E733</f>
        <v>11036</v>
      </c>
      <c r="E726" s="2">
        <v>0</v>
      </c>
      <c r="F726" s="2">
        <v>0</v>
      </c>
      <c r="G726" s="3">
        <f t="shared" si="14"/>
        <v>25483.786250000001</v>
      </c>
      <c r="H726" s="3">
        <f t="shared" si="15"/>
        <v>4.9999999999272404E-2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214673.42</v>
      </c>
      <c r="D727" s="2">
        <f>'PR-RAS'!E734</f>
        <v>219691.47</v>
      </c>
      <c r="E727" s="2">
        <v>0</v>
      </c>
      <c r="F727" s="2">
        <v>0</v>
      </c>
      <c r="G727" s="3">
        <f t="shared" si="14"/>
        <v>474844.91735999996</v>
      </c>
      <c r="H727" s="3">
        <f t="shared" si="15"/>
        <v>0.89000000001396984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1264.78</v>
      </c>
      <c r="D729" s="2">
        <f>'PR-RAS'!E736</f>
        <v>39435.199999999997</v>
      </c>
      <c r="E729" s="2">
        <v>0</v>
      </c>
      <c r="F729" s="2">
        <v>0</v>
      </c>
      <c r="G729" s="3">
        <f t="shared" si="14"/>
        <v>58338.411039999992</v>
      </c>
      <c r="H729" s="3">
        <f t="shared" si="15"/>
        <v>0.4199999999971169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68915.92</v>
      </c>
      <c r="D730" s="2">
        <f>'PR-RAS'!E737</f>
        <v>87578.85</v>
      </c>
      <c r="E730" s="2">
        <v>0</v>
      </c>
      <c r="F730" s="2">
        <v>0</v>
      </c>
      <c r="G730" s="3">
        <f t="shared" si="14"/>
        <v>177929.66897999999</v>
      </c>
      <c r="H730" s="3">
        <f t="shared" si="15"/>
        <v>0.22999999999592546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495723.19</v>
      </c>
      <c r="D731" s="2">
        <f>'PR-RAS'!E738</f>
        <v>429650.94</v>
      </c>
      <c r="E731" s="2">
        <v>0</v>
      </c>
      <c r="F731" s="2">
        <v>0</v>
      </c>
      <c r="G731" s="3">
        <f t="shared" si="14"/>
        <v>989168.30110000004</v>
      </c>
      <c r="H731" s="3">
        <f t="shared" si="15"/>
        <v>0.25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24716.26</v>
      </c>
      <c r="D732" s="2">
        <f>'PR-RAS'!E739</f>
        <v>62809.82</v>
      </c>
      <c r="E732" s="2">
        <v>0</v>
      </c>
      <c r="F732" s="2">
        <v>0</v>
      </c>
      <c r="G732" s="3">
        <f t="shared" si="14"/>
        <v>109895.5429</v>
      </c>
      <c r="H732" s="3">
        <f t="shared" si="15"/>
        <v>0.43999999999869033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5626.16</v>
      </c>
      <c r="D734" s="2">
        <f>'PR-RAS'!E741</f>
        <v>5572.52</v>
      </c>
      <c r="E734" s="2">
        <v>0</v>
      </c>
      <c r="F734" s="2">
        <v>0</v>
      </c>
      <c r="G734" s="3">
        <f t="shared" si="14"/>
        <v>12293.2896</v>
      </c>
      <c r="H734" s="3">
        <f t="shared" si="15"/>
        <v>0.63999999999941792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17591.77</v>
      </c>
      <c r="D735" s="2">
        <f>'PR-RAS'!E742</f>
        <v>18293.29</v>
      </c>
      <c r="E735" s="2">
        <v>0</v>
      </c>
      <c r="F735" s="2">
        <v>0</v>
      </c>
      <c r="G735" s="3">
        <f t="shared" si="14"/>
        <v>39766.908900000002</v>
      </c>
      <c r="H735" s="3">
        <f t="shared" si="15"/>
        <v>0.52000000000043656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41135.06</v>
      </c>
      <c r="E736" s="2">
        <v>0</v>
      </c>
      <c r="F736" s="2">
        <v>0</v>
      </c>
      <c r="G736" s="3">
        <f t="shared" ref="G736:G737" si="28">(B736/1000)*(C736*1+D736*2)</f>
        <v>60468.538199999995</v>
      </c>
      <c r="H736" s="3">
        <f t="shared" ref="H736:H737" si="29">ABS(C736-ROUND(C736,0))+ABS(D736-ROUND(D736,0))</f>
        <v>5.9999999997671694E-2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195772.76</v>
      </c>
      <c r="D817" s="2">
        <f>'PR-RAS'!E824</f>
        <v>21698.080000000002</v>
      </c>
      <c r="E817" s="2">
        <v>0</v>
      </c>
      <c r="F817" s="2">
        <v>0</v>
      </c>
      <c r="G817" s="3">
        <f t="shared" si="14"/>
        <v>195161.83872</v>
      </c>
      <c r="H817" s="3">
        <f t="shared" si="15"/>
        <v>0.319999999992433</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72707.75</v>
      </c>
      <c r="D839" s="2">
        <f>'PR-RAS'!E846</f>
        <v>59405.67</v>
      </c>
      <c r="E839" s="2">
        <v>0</v>
      </c>
      <c r="F839" s="2">
        <v>0</v>
      </c>
      <c r="G839" s="3">
        <f t="shared" si="34"/>
        <v>160492.99742</v>
      </c>
      <c r="H839" s="3">
        <f t="shared" si="35"/>
        <v>0.58000000000174623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81700950.250000015</v>
      </c>
      <c r="D1011" s="7">
        <f>BILANCA!E6</f>
        <v>77687814.840000004</v>
      </c>
      <c r="E1011" s="7">
        <v>0</v>
      </c>
      <c r="F1011" s="7">
        <v>0</v>
      </c>
      <c r="G1011" s="8">
        <f t="shared" ref="G1011:G1306" si="38">B1011/1000*C1011+B1011/500*D1011</f>
        <v>237076.57993000004</v>
      </c>
      <c r="H1011" s="8">
        <f t="shared" si="35"/>
        <v>0.41000001132488251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48938462.350000009</v>
      </c>
      <c r="D1012" s="2">
        <f>BILANCA!E7</f>
        <v>43669190.5</v>
      </c>
      <c r="E1012" s="2">
        <v>0</v>
      </c>
      <c r="F1012" s="2">
        <v>0</v>
      </c>
      <c r="G1012" s="3">
        <f t="shared" si="38"/>
        <v>272553.68670000002</v>
      </c>
      <c r="H1012" s="3">
        <f t="shared" si="35"/>
        <v>0.85000000894069672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894152.38000000012</v>
      </c>
      <c r="D1013" s="2">
        <f>BILANCA!E8</f>
        <v>915346.76</v>
      </c>
      <c r="E1013" s="2">
        <v>0</v>
      </c>
      <c r="F1013" s="2">
        <v>0</v>
      </c>
      <c r="G1013" s="3">
        <f t="shared" si="38"/>
        <v>8174.5377000000008</v>
      </c>
      <c r="H1013" s="3">
        <f t="shared" si="35"/>
        <v>0.62000000011175871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130136.94</v>
      </c>
      <c r="D1014" s="2">
        <f>BILANCA!E9</f>
        <v>130136.94</v>
      </c>
      <c r="E1014" s="2">
        <v>0</v>
      </c>
      <c r="F1014" s="2">
        <v>0</v>
      </c>
      <c r="G1014" s="3">
        <f t="shared" si="38"/>
        <v>1561.6432800000002</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987998.88</v>
      </c>
      <c r="D1015" s="2">
        <f>BILANCA!E10</f>
        <v>1017942.63</v>
      </c>
      <c r="E1015" s="2">
        <v>0</v>
      </c>
      <c r="F1015" s="2">
        <v>0</v>
      </c>
      <c r="G1015" s="3">
        <f t="shared" si="38"/>
        <v>15119.420700000002</v>
      </c>
      <c r="H1015" s="3">
        <f t="shared" si="35"/>
        <v>0.48999999999068677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223983.44</v>
      </c>
      <c r="D1016" s="2">
        <f>BILANCA!E11</f>
        <v>232732.81</v>
      </c>
      <c r="E1016" s="2">
        <v>0</v>
      </c>
      <c r="F1016" s="2">
        <v>0</v>
      </c>
      <c r="G1016" s="3">
        <f t="shared" si="38"/>
        <v>4136.6943600000004</v>
      </c>
      <c r="H1016" s="3">
        <f t="shared" si="35"/>
        <v>0.63000000000465661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30318005.800000008</v>
      </c>
      <c r="D1017" s="2">
        <f>BILANCA!E12</f>
        <v>29549899.550000001</v>
      </c>
      <c r="E1017" s="2">
        <v>0</v>
      </c>
      <c r="F1017" s="2">
        <v>0</v>
      </c>
      <c r="G1017" s="3">
        <f t="shared" si="38"/>
        <v>625924.63430000003</v>
      </c>
      <c r="H1017" s="3">
        <f t="shared" si="35"/>
        <v>0.64999999105930328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24645458.900000002</v>
      </c>
      <c r="D1018" s="2">
        <f>BILANCA!E13</f>
        <v>24307124.170000002</v>
      </c>
      <c r="E1018" s="2">
        <v>0</v>
      </c>
      <c r="F1018" s="2">
        <v>0</v>
      </c>
      <c r="G1018" s="3">
        <f t="shared" si="38"/>
        <v>586077.65792000003</v>
      </c>
      <c r="H1018" s="3">
        <f t="shared" si="35"/>
        <v>0.26999999955296516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27319801.870000001</v>
      </c>
      <c r="D1020" s="2">
        <f>BILANCA!E15</f>
        <v>27324302.600000001</v>
      </c>
      <c r="E1020" s="2">
        <v>0</v>
      </c>
      <c r="F1020" s="2">
        <v>0</v>
      </c>
      <c r="G1020" s="3">
        <f t="shared" si="38"/>
        <v>819684.07070000004</v>
      </c>
      <c r="H1020" s="3">
        <f t="shared" si="35"/>
        <v>0.5299999974668026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2343.21</v>
      </c>
      <c r="D1021" s="2">
        <f>BILANCA!E16</f>
        <v>2343.21</v>
      </c>
      <c r="E1021" s="2">
        <v>0</v>
      </c>
      <c r="F1021" s="2">
        <v>0</v>
      </c>
      <c r="G1021" s="3">
        <f t="shared" si="38"/>
        <v>77.32593</v>
      </c>
      <c r="H1021" s="3">
        <f t="shared" si="35"/>
        <v>0.42000000000007276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2676686.1800000002</v>
      </c>
      <c r="D1023" s="2">
        <f>BILANCA!E18</f>
        <v>3019521.64</v>
      </c>
      <c r="E1023" s="2">
        <v>0</v>
      </c>
      <c r="F1023" s="2">
        <v>0</v>
      </c>
      <c r="G1023" s="3">
        <f t="shared" si="38"/>
        <v>113304.48298</v>
      </c>
      <c r="H1023" s="3">
        <f t="shared" si="35"/>
        <v>0.5400000000372529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4854525.7700000033</v>
      </c>
      <c r="D1024" s="2">
        <f>BILANCA!E19</f>
        <v>4532239.0499999989</v>
      </c>
      <c r="E1024" s="2">
        <v>0</v>
      </c>
      <c r="F1024" s="2">
        <v>0</v>
      </c>
      <c r="G1024" s="3">
        <f t="shared" si="38"/>
        <v>194866.05418000004</v>
      </c>
      <c r="H1024" s="3">
        <f t="shared" si="35"/>
        <v>0.27999999560415745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2649981.87</v>
      </c>
      <c r="D1025" s="2">
        <f>BILANCA!E20</f>
        <v>2871595.89</v>
      </c>
      <c r="E1025" s="2">
        <v>0</v>
      </c>
      <c r="F1025" s="2">
        <v>0</v>
      </c>
      <c r="G1025" s="3">
        <f t="shared" si="38"/>
        <v>125897.60475</v>
      </c>
      <c r="H1025" s="3">
        <f t="shared" si="35"/>
        <v>0.23999999975785613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108749.68</v>
      </c>
      <c r="D1026" s="2">
        <f>BILANCA!E21</f>
        <v>108749.68</v>
      </c>
      <c r="E1026" s="2">
        <v>0</v>
      </c>
      <c r="F1026" s="2">
        <v>0</v>
      </c>
      <c r="G1026" s="3">
        <f t="shared" si="38"/>
        <v>5219.9846399999997</v>
      </c>
      <c r="H1026" s="3">
        <f t="shared" si="35"/>
        <v>0.64000000001396984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480338.01</v>
      </c>
      <c r="D1027" s="2">
        <f>BILANCA!E22</f>
        <v>634949.88</v>
      </c>
      <c r="E1027" s="2">
        <v>0</v>
      </c>
      <c r="F1027" s="2">
        <v>0</v>
      </c>
      <c r="G1027" s="3">
        <f t="shared" si="38"/>
        <v>29754.042090000003</v>
      </c>
      <c r="H1027" s="3">
        <f t="shared" si="35"/>
        <v>0.13000000000465661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8194187.2000000002</v>
      </c>
      <c r="D1028" s="2">
        <f>BILANCA!E23</f>
        <v>9093475.5399999991</v>
      </c>
      <c r="E1028" s="2">
        <v>0</v>
      </c>
      <c r="F1028" s="2">
        <v>0</v>
      </c>
      <c r="G1028" s="3">
        <f t="shared" si="38"/>
        <v>474860.4890399999</v>
      </c>
      <c r="H1028" s="3">
        <f t="shared" si="35"/>
        <v>0.66000000108033419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199281.3</v>
      </c>
      <c r="D1029" s="2">
        <f>BILANCA!E24</f>
        <v>207107.07</v>
      </c>
      <c r="E1029" s="2">
        <v>0</v>
      </c>
      <c r="F1029" s="2">
        <v>0</v>
      </c>
      <c r="G1029" s="3">
        <f t="shared" si="38"/>
        <v>11656.413359999999</v>
      </c>
      <c r="H1029" s="3">
        <f t="shared" si="35"/>
        <v>0.36999999999534339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1079675.81</v>
      </c>
      <c r="D1031" s="2">
        <f>BILANCA!E26</f>
        <v>1079675.81</v>
      </c>
      <c r="E1031" s="2">
        <v>0</v>
      </c>
      <c r="F1031" s="2">
        <v>0</v>
      </c>
      <c r="G1031" s="3">
        <f t="shared" si="38"/>
        <v>68019.576030000011</v>
      </c>
      <c r="H1031" s="3">
        <f t="shared" si="35"/>
        <v>0.37999999988824129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7857688.0999999996</v>
      </c>
      <c r="D1033" s="2">
        <f>BILANCA!E28</f>
        <v>9463314.8200000003</v>
      </c>
      <c r="E1033" s="2">
        <v>0</v>
      </c>
      <c r="F1033" s="2">
        <v>0</v>
      </c>
      <c r="G1033" s="3">
        <f t="shared" si="38"/>
        <v>616039.30802</v>
      </c>
      <c r="H1033" s="3">
        <f t="shared" si="35"/>
        <v>0.27999999932944775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203171.41000000003</v>
      </c>
      <c r="D1034" s="2">
        <f>BILANCA!E29</f>
        <v>197576.15999999997</v>
      </c>
      <c r="E1034" s="2">
        <v>0</v>
      </c>
      <c r="F1034" s="2">
        <v>0</v>
      </c>
      <c r="G1034" s="3">
        <f t="shared" si="38"/>
        <v>14359.769520000002</v>
      </c>
      <c r="H1034" s="3">
        <f t="shared" si="35"/>
        <v>0.57000000000698492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540555.80000000005</v>
      </c>
      <c r="D1035" s="2">
        <f>BILANCA!E30</f>
        <v>583917.09</v>
      </c>
      <c r="E1035" s="2">
        <v>0</v>
      </c>
      <c r="F1035" s="2">
        <v>0</v>
      </c>
      <c r="G1035" s="3">
        <f t="shared" si="38"/>
        <v>42709.749500000005</v>
      </c>
      <c r="H1035" s="3">
        <f t="shared" si="35"/>
        <v>0.28999999992083758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337384.39</v>
      </c>
      <c r="D1039" s="2">
        <f>BILANCA!E34</f>
        <v>386340.93</v>
      </c>
      <c r="E1039" s="2">
        <v>0</v>
      </c>
      <c r="F1039" s="2">
        <v>0</v>
      </c>
      <c r="G1039" s="3">
        <f t="shared" si="38"/>
        <v>32191.921249999999</v>
      </c>
      <c r="H1039" s="3">
        <f t="shared" si="35"/>
        <v>0.46000000002095476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19057.100000000002</v>
      </c>
      <c r="D1040" s="2">
        <f>BILANCA!E35</f>
        <v>19254.25</v>
      </c>
      <c r="E1040" s="2">
        <v>0</v>
      </c>
      <c r="F1040" s="2">
        <v>0</v>
      </c>
      <c r="G1040" s="3">
        <f t="shared" si="38"/>
        <v>1726.9679999999998</v>
      </c>
      <c r="H1040" s="3">
        <f t="shared" si="35"/>
        <v>0.35000000000218279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20802.240000000002</v>
      </c>
      <c r="D1041" s="2">
        <f>BILANCA!E36</f>
        <v>20999.39</v>
      </c>
      <c r="E1041" s="2">
        <v>0</v>
      </c>
      <c r="F1041" s="2">
        <v>0</v>
      </c>
      <c r="G1041" s="3">
        <f t="shared" si="38"/>
        <v>1946.8316199999999</v>
      </c>
      <c r="H1041" s="3">
        <f t="shared" si="35"/>
        <v>0.63000000000101863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1745.14</v>
      </c>
      <c r="D1045" s="2">
        <f>BILANCA!E40</f>
        <v>1745.14</v>
      </c>
      <c r="E1045" s="2">
        <v>0</v>
      </c>
      <c r="F1045" s="2">
        <v>0</v>
      </c>
      <c r="G1045" s="3">
        <f t="shared" si="38"/>
        <v>183.23970000000003</v>
      </c>
      <c r="H1045" s="3">
        <f t="shared" si="35"/>
        <v>0.28000000000020009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595792.62000000023</v>
      </c>
      <c r="D1050" s="2">
        <f>BILANCA!E45</f>
        <v>493705.92000000016</v>
      </c>
      <c r="E1050" s="2">
        <v>0</v>
      </c>
      <c r="F1050" s="2">
        <v>0</v>
      </c>
      <c r="G1050" s="3">
        <f t="shared" si="38"/>
        <v>63328.178400000019</v>
      </c>
      <c r="H1050" s="3">
        <f t="shared" si="35"/>
        <v>0.45999999961350113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1419089.59</v>
      </c>
      <c r="D1052" s="2">
        <f>BILANCA!E47</f>
        <v>1460089.59</v>
      </c>
      <c r="E1052" s="2">
        <v>0</v>
      </c>
      <c r="F1052" s="2">
        <v>0</v>
      </c>
      <c r="G1052" s="3">
        <f t="shared" si="38"/>
        <v>182249.28834000003</v>
      </c>
      <c r="H1052" s="3">
        <f t="shared" si="35"/>
        <v>0.81999999983236194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66.36</v>
      </c>
      <c r="D1053" s="2">
        <f>BILANCA!E48</f>
        <v>66.36</v>
      </c>
      <c r="E1053" s="2">
        <v>0</v>
      </c>
      <c r="F1053" s="2">
        <v>0</v>
      </c>
      <c r="G1053" s="3">
        <f t="shared" si="38"/>
        <v>8.5604399999999998</v>
      </c>
      <c r="H1053" s="3">
        <f t="shared" si="35"/>
        <v>0.71999999999999886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823363.33</v>
      </c>
      <c r="D1055" s="2">
        <f>BILANCA!E50</f>
        <v>966450.03</v>
      </c>
      <c r="E1055" s="2">
        <v>0</v>
      </c>
      <c r="F1055" s="2">
        <v>0</v>
      </c>
      <c r="G1055" s="3">
        <f t="shared" si="38"/>
        <v>124031.85255</v>
      </c>
      <c r="H1055" s="3">
        <f t="shared" si="35"/>
        <v>0.35999999998603016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494523.7</v>
      </c>
      <c r="D1059" s="2">
        <f>BILANCA!E54</f>
        <v>533856.69999999995</v>
      </c>
      <c r="E1059" s="2">
        <v>0</v>
      </c>
      <c r="F1059" s="2">
        <v>0</v>
      </c>
      <c r="G1059" s="3">
        <f t="shared" si="38"/>
        <v>76549.617899999997</v>
      </c>
      <c r="H1059" s="3">
        <f t="shared" si="35"/>
        <v>0.6000000000349246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494523.7</v>
      </c>
      <c r="D1060" s="2">
        <f>BILANCA!E55</f>
        <v>533856.69999999995</v>
      </c>
      <c r="E1060" s="2">
        <v>0</v>
      </c>
      <c r="F1060" s="2">
        <v>0</v>
      </c>
      <c r="G1060" s="3">
        <f t="shared" si="38"/>
        <v>78111.854999999996</v>
      </c>
      <c r="H1060" s="3">
        <f t="shared" si="35"/>
        <v>0.6000000000349246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17726304.170000002</v>
      </c>
      <c r="D1068" s="2">
        <f>BILANCA!E63</f>
        <v>13203944.189999999</v>
      </c>
      <c r="E1068" s="2">
        <v>0</v>
      </c>
      <c r="F1068" s="2">
        <v>0</v>
      </c>
      <c r="G1068" s="3">
        <f t="shared" si="38"/>
        <v>2559783.1679000002</v>
      </c>
      <c r="H1068" s="3">
        <f t="shared" si="35"/>
        <v>0.3600000012665987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17726304.170000002</v>
      </c>
      <c r="D1073" s="2">
        <f>BILANCA!E68</f>
        <v>13203944.189999999</v>
      </c>
      <c r="E1073" s="2">
        <v>0</v>
      </c>
      <c r="F1073" s="2">
        <v>0</v>
      </c>
      <c r="G1073" s="3">
        <f>B1073/1000*C1073+B1073/500*D1073</f>
        <v>2780454.1306499997</v>
      </c>
      <c r="H1073" s="3">
        <f>ABS(C1073-ROUND(C1073,0))+ABS(D1073-ROUND(D1073,0))</f>
        <v>0.3600000012665987</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32762487.900000006</v>
      </c>
      <c r="D1074" s="2">
        <f>BILANCA!E69</f>
        <v>34018624.340000011</v>
      </c>
      <c r="E1074" s="2">
        <v>0</v>
      </c>
      <c r="F1074" s="2">
        <v>0</v>
      </c>
      <c r="G1074" s="3">
        <f t="shared" si="38"/>
        <v>6451183.1411200017</v>
      </c>
      <c r="H1074" s="3">
        <f t="shared" si="35"/>
        <v>0.44000000506639481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27407176.350000001</v>
      </c>
      <c r="D1075" s="2">
        <f>BILANCA!E70</f>
        <v>7277.73</v>
      </c>
      <c r="E1075" s="2">
        <v>0</v>
      </c>
      <c r="F1075" s="2">
        <v>0</v>
      </c>
      <c r="G1075" s="3">
        <f t="shared" si="38"/>
        <v>1782412.5676500001</v>
      </c>
      <c r="H1075" s="3">
        <f t="shared" si="35"/>
        <v>0.62000000149055268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27407176.350000001</v>
      </c>
      <c r="D1076" s="2">
        <f>BILANCA!E71</f>
        <v>7277.73</v>
      </c>
      <c r="E1076" s="2">
        <v>0</v>
      </c>
      <c r="F1076" s="2">
        <v>0</v>
      </c>
      <c r="G1076" s="3">
        <f t="shared" si="38"/>
        <v>1809834.2994600004</v>
      </c>
      <c r="H1076" s="3">
        <f t="shared" si="35"/>
        <v>0.62000000149055268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27407176.350000001</v>
      </c>
      <c r="D1078" s="2">
        <f>BILANCA!E73</f>
        <v>7277.73</v>
      </c>
      <c r="E1078" s="2">
        <v>0</v>
      </c>
      <c r="F1078" s="2">
        <v>0</v>
      </c>
      <c r="G1078" s="3">
        <f t="shared" si="38"/>
        <v>1864677.7630800002</v>
      </c>
      <c r="H1078" s="3">
        <f t="shared" si="35"/>
        <v>0.62000000149055268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3085762.27</v>
      </c>
      <c r="D1087" s="2">
        <f>BILANCA!E82</f>
        <v>3128921.31</v>
      </c>
      <c r="E1087" s="2">
        <v>0</v>
      </c>
      <c r="F1087" s="2">
        <v>0</v>
      </c>
      <c r="G1087" s="3">
        <f t="shared" si="38"/>
        <v>719457.57652999996</v>
      </c>
      <c r="H1087" s="3">
        <f t="shared" si="35"/>
        <v>0.58000000007450581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11209.14</v>
      </c>
      <c r="D1088" s="2">
        <f>BILANCA!E83</f>
        <v>30330.57</v>
      </c>
      <c r="E1088" s="2">
        <v>0</v>
      </c>
      <c r="F1088" s="2">
        <v>0</v>
      </c>
      <c r="G1088" s="3">
        <f t="shared" si="38"/>
        <v>5605.88184</v>
      </c>
      <c r="H1088" s="3">
        <f t="shared" si="35"/>
        <v>0.56999999999970896</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4462.8999999999996</v>
      </c>
      <c r="D1089" s="2">
        <f>BILANCA!E84</f>
        <v>3434.52</v>
      </c>
      <c r="E1089" s="2">
        <v>0</v>
      </c>
      <c r="F1089" s="2">
        <v>0</v>
      </c>
      <c r="G1089" s="3">
        <f t="shared" si="38"/>
        <v>895.22325999999998</v>
      </c>
      <c r="H1089" s="3">
        <f t="shared" si="35"/>
        <v>0.58000000000038199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331079.33</v>
      </c>
      <c r="D1090" s="2">
        <f>BILANCA!E85</f>
        <v>330530.89</v>
      </c>
      <c r="E1090" s="2">
        <v>0</v>
      </c>
      <c r="F1090" s="2">
        <v>0</v>
      </c>
      <c r="G1090" s="3">
        <f t="shared" si="38"/>
        <v>79371.288800000009</v>
      </c>
      <c r="H1090" s="3">
        <f t="shared" si="35"/>
        <v>0.44000000000232831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2739010.9</v>
      </c>
      <c r="D1092" s="2">
        <f>BILANCA!E87</f>
        <v>2764625.33</v>
      </c>
      <c r="E1092" s="2">
        <v>0</v>
      </c>
      <c r="F1092" s="2">
        <v>0</v>
      </c>
      <c r="G1092" s="3">
        <f t="shared" si="38"/>
        <v>677997.44792000006</v>
      </c>
      <c r="H1092" s="3">
        <f t="shared" si="35"/>
        <v>0.43000000016763806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18650.34</v>
      </c>
      <c r="D1124" s="2">
        <f>BILANCA!E119</f>
        <v>18650.34</v>
      </c>
      <c r="E1124" s="2">
        <v>0</v>
      </c>
      <c r="F1124" s="2">
        <v>0</v>
      </c>
      <c r="G1124" s="3">
        <f t="shared" si="38"/>
        <v>6378.4162800000013</v>
      </c>
      <c r="H1124" s="3">
        <f t="shared" si="41"/>
        <v>0.68000000000029104</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18650.34</v>
      </c>
      <c r="D1125" s="2">
        <f>BILANCA!E120</f>
        <v>18650.34</v>
      </c>
      <c r="E1125" s="2">
        <v>0</v>
      </c>
      <c r="F1125" s="2">
        <v>0</v>
      </c>
      <c r="G1125" s="3">
        <f t="shared" si="38"/>
        <v>6434.3672999999999</v>
      </c>
      <c r="H1125" s="3">
        <f t="shared" si="41"/>
        <v>0.68000000000029104</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18650.34</v>
      </c>
      <c r="D1129" s="2">
        <f>BILANCA!E124</f>
        <v>18650.34</v>
      </c>
      <c r="E1129" s="2">
        <v>0</v>
      </c>
      <c r="F1129" s="2">
        <v>0</v>
      </c>
      <c r="G1129" s="3">
        <f t="shared" si="38"/>
        <v>6658.1713799999998</v>
      </c>
      <c r="H1129" s="3">
        <f t="shared" si="41"/>
        <v>0.68000000000029104</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81767.87</v>
      </c>
      <c r="D1140" s="2">
        <f>BILANCA!E135</f>
        <v>81767.87</v>
      </c>
      <c r="E1140" s="2">
        <v>0</v>
      </c>
      <c r="F1140" s="2">
        <v>0</v>
      </c>
      <c r="G1140" s="3">
        <f t="shared" si="38"/>
        <v>31889.469299999997</v>
      </c>
      <c r="H1140" s="3">
        <f t="shared" si="41"/>
        <v>0.26000000000931323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81767.87</v>
      </c>
      <c r="D1141" s="2">
        <f>BILANCA!E136</f>
        <v>81767.87</v>
      </c>
      <c r="E1141" s="2">
        <v>0</v>
      </c>
      <c r="F1141" s="2">
        <v>0</v>
      </c>
      <c r="G1141" s="3">
        <f t="shared" si="38"/>
        <v>32134.77291</v>
      </c>
      <c r="H1141" s="3">
        <f t="shared" si="41"/>
        <v>0.26000000000931323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73382.44</v>
      </c>
      <c r="D1146" s="2">
        <f>BILANCA!E141</f>
        <v>73382.44</v>
      </c>
      <c r="E1146" s="2">
        <v>0</v>
      </c>
      <c r="F1146" s="2">
        <v>0</v>
      </c>
      <c r="G1146" s="3">
        <f t="shared" si="38"/>
        <v>29940.035520000005</v>
      </c>
      <c r="H1146" s="3">
        <f t="shared" si="41"/>
        <v>0.88000000000465661</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8385.43</v>
      </c>
      <c r="D1147" s="2">
        <f>BILANCA!E142</f>
        <v>8385.43</v>
      </c>
      <c r="E1147" s="2">
        <v>0</v>
      </c>
      <c r="F1147" s="2">
        <v>0</v>
      </c>
      <c r="G1147" s="3">
        <f t="shared" si="38"/>
        <v>3446.4117300000003</v>
      </c>
      <c r="H1147" s="3">
        <f t="shared" si="41"/>
        <v>0.86000000000058208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2118412.9399999995</v>
      </c>
      <c r="D1152" s="2">
        <f>BILANCA!E147</f>
        <v>30723987.790000003</v>
      </c>
      <c r="E1152" s="2">
        <v>0</v>
      </c>
      <c r="F1152" s="2">
        <v>0</v>
      </c>
      <c r="G1152" s="3">
        <f t="shared" si="38"/>
        <v>9026427.1698400006</v>
      </c>
      <c r="H1152" s="3">
        <f t="shared" si="41"/>
        <v>0.26999999769032001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604.15</v>
      </c>
      <c r="D1155" s="2">
        <f>BILANCA!E150</f>
        <v>102527.15</v>
      </c>
      <c r="E1155" s="2">
        <v>0</v>
      </c>
      <c r="F1155" s="2">
        <v>0</v>
      </c>
      <c r="G1155" s="3">
        <f t="shared" si="38"/>
        <v>29820.47525</v>
      </c>
      <c r="H1155" s="3">
        <f t="shared" si="41"/>
        <v>0.2999999999941565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604.15</v>
      </c>
      <c r="D1157" s="2">
        <f>BILANCA!E152</f>
        <v>102527.15</v>
      </c>
      <c r="E1157" s="2">
        <v>0</v>
      </c>
      <c r="F1157" s="2">
        <v>0</v>
      </c>
      <c r="G1157" s="3">
        <f t="shared" si="38"/>
        <v>30231.792149999997</v>
      </c>
      <c r="H1157" s="3">
        <f t="shared" si="41"/>
        <v>0.2999999999941565</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776.28</v>
      </c>
      <c r="D1164" s="2">
        <f>BILANCA!E159</f>
        <v>776.28</v>
      </c>
      <c r="E1164" s="2">
        <v>0</v>
      </c>
      <c r="F1164" s="2">
        <v>0</v>
      </c>
      <c r="G1164" s="3">
        <f t="shared" si="38"/>
        <v>358.64135999999996</v>
      </c>
      <c r="H1164" s="3">
        <f t="shared" si="41"/>
        <v>0.55999999999994543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205331.06</v>
      </c>
      <c r="D1165" s="2">
        <f>BILANCA!E160</f>
        <v>216691.94</v>
      </c>
      <c r="E1165" s="2">
        <v>0</v>
      </c>
      <c r="F1165" s="2">
        <v>0</v>
      </c>
      <c r="G1165" s="3">
        <f t="shared" si="38"/>
        <v>99000.815699999992</v>
      </c>
      <c r="H1165" s="3">
        <f t="shared" si="41"/>
        <v>0.11999999999534339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1638977.94</v>
      </c>
      <c r="D1166" s="2">
        <f>BILANCA!E161</f>
        <v>1767914.45</v>
      </c>
      <c r="E1166" s="2">
        <v>0</v>
      </c>
      <c r="F1166" s="2">
        <v>0</v>
      </c>
      <c r="G1166" s="3">
        <f t="shared" si="38"/>
        <v>807269.86703999992</v>
      </c>
      <c r="H1166" s="3">
        <f t="shared" si="41"/>
        <v>0.51000000000931323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617920.06000000006</v>
      </c>
      <c r="D1167" s="2">
        <f>BILANCA!E162</f>
        <v>28924517.100000001</v>
      </c>
      <c r="E1167" s="2">
        <v>0</v>
      </c>
      <c r="F1167" s="2">
        <v>0</v>
      </c>
      <c r="G1167" s="3">
        <f t="shared" si="38"/>
        <v>9179311.8188199997</v>
      </c>
      <c r="H1167" s="3">
        <f t="shared" si="41"/>
        <v>0.16000000154599547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189.21</v>
      </c>
      <c r="D1168" s="2">
        <f>BILANCA!E163</f>
        <v>145.44</v>
      </c>
      <c r="E1168" s="2">
        <v>0</v>
      </c>
      <c r="F1168" s="2">
        <v>0</v>
      </c>
      <c r="G1168" s="3">
        <f t="shared" si="38"/>
        <v>75.854219999999998</v>
      </c>
      <c r="H1168" s="3">
        <f t="shared" si="41"/>
        <v>0.65000000000000568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345385.76</v>
      </c>
      <c r="D1169" s="2">
        <f>BILANCA!E164</f>
        <v>288584.57</v>
      </c>
      <c r="E1169" s="2">
        <v>0</v>
      </c>
      <c r="F1169" s="2">
        <v>0</v>
      </c>
      <c r="G1169" s="3">
        <f t="shared" si="38"/>
        <v>146686.2291</v>
      </c>
      <c r="H1169" s="3">
        <f t="shared" si="41"/>
        <v>0.66999999998370185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11347.46</v>
      </c>
      <c r="D1170" s="2">
        <f>BILANCA!E165</f>
        <v>11347.46</v>
      </c>
      <c r="E1170" s="2">
        <v>0</v>
      </c>
      <c r="F1170" s="2">
        <v>0</v>
      </c>
      <c r="G1170" s="3">
        <f t="shared" si="38"/>
        <v>5446.7807999999995</v>
      </c>
      <c r="H1170" s="3">
        <f t="shared" si="41"/>
        <v>0.91999999999825377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11347.46</v>
      </c>
      <c r="D1172" s="2">
        <f>BILANCA!E167</f>
        <v>11347.46</v>
      </c>
      <c r="E1172" s="2">
        <v>0</v>
      </c>
      <c r="F1172" s="2">
        <v>0</v>
      </c>
      <c r="G1172" s="3">
        <f t="shared" si="38"/>
        <v>5514.8655599999993</v>
      </c>
      <c r="H1172" s="3">
        <f t="shared" si="41"/>
        <v>0.91999999999825377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39370.67</v>
      </c>
      <c r="D1176" s="2">
        <f>BILANCA!E171</f>
        <v>46671.839999999997</v>
      </c>
      <c r="E1176" s="2">
        <v>0</v>
      </c>
      <c r="F1176" s="2">
        <v>0</v>
      </c>
      <c r="G1176" s="3">
        <f t="shared" si="38"/>
        <v>22030.5821</v>
      </c>
      <c r="H1176" s="3">
        <f t="shared" si="41"/>
        <v>0.49000000000523869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38667.839999999997</v>
      </c>
      <c r="D1177" s="2">
        <f>BILANCA!E172</f>
        <v>46671.839999999997</v>
      </c>
      <c r="E1177" s="2">
        <v>0</v>
      </c>
      <c r="F1177" s="2">
        <v>0</v>
      </c>
      <c r="G1177" s="3">
        <f t="shared" si="38"/>
        <v>22045.923839999999</v>
      </c>
      <c r="H1177" s="3">
        <f t="shared" si="41"/>
        <v>0.32000000000698492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702.83</v>
      </c>
      <c r="D1179" s="2">
        <f>BILANCA!E174</f>
        <v>0</v>
      </c>
      <c r="E1179" s="2">
        <v>0</v>
      </c>
      <c r="F1179" s="2">
        <v>0</v>
      </c>
      <c r="G1179" s="3">
        <f t="shared" si="38"/>
        <v>118.77827000000002</v>
      </c>
      <c r="H1179" s="3">
        <f t="shared" si="41"/>
        <v>0.16999999999995907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81700950.25</v>
      </c>
      <c r="D1180" s="2">
        <f>BILANCA!E176</f>
        <v>77687814.840000004</v>
      </c>
      <c r="E1180" s="2">
        <v>0</v>
      </c>
      <c r="F1180" s="2">
        <v>0</v>
      </c>
      <c r="G1180" s="3">
        <f t="shared" si="38"/>
        <v>40303018.588100001</v>
      </c>
      <c r="H1180" s="3">
        <f t="shared" si="41"/>
        <v>0.40999999642372131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4463819.5200000005</v>
      </c>
      <c r="D1181" s="2">
        <f>BILANCA!E177</f>
        <v>6115799.9600000009</v>
      </c>
      <c r="E1181" s="2">
        <v>0</v>
      </c>
      <c r="F1181" s="2">
        <v>0</v>
      </c>
      <c r="G1181" s="3">
        <f t="shared" si="38"/>
        <v>2854916.7242400004</v>
      </c>
      <c r="H1181" s="3">
        <f t="shared" si="41"/>
        <v>0.51999999862164259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1646908.5299999998</v>
      </c>
      <c r="D1182" s="2">
        <f>BILANCA!E178</f>
        <v>3135507.81</v>
      </c>
      <c r="E1182" s="2">
        <v>0</v>
      </c>
      <c r="F1182" s="2">
        <v>0</v>
      </c>
      <c r="G1182" s="3">
        <f t="shared" si="38"/>
        <v>1361882.9537999998</v>
      </c>
      <c r="H1182" s="3">
        <f t="shared" si="41"/>
        <v>0.66000000014901161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1231648.45</v>
      </c>
      <c r="D1183" s="2">
        <f>BILANCA!E179</f>
        <v>1439409.98</v>
      </c>
      <c r="E1183" s="2">
        <v>0</v>
      </c>
      <c r="F1183" s="2">
        <v>0</v>
      </c>
      <c r="G1183" s="3">
        <f t="shared" si="38"/>
        <v>711111.03492999997</v>
      </c>
      <c r="H1183" s="3">
        <f t="shared" si="41"/>
        <v>0.46999999997206032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237363.93</v>
      </c>
      <c r="D1184" s="2">
        <f>BILANCA!E180</f>
        <v>1441439.26</v>
      </c>
      <c r="E1184" s="2">
        <v>0</v>
      </c>
      <c r="F1184" s="2">
        <v>0</v>
      </c>
      <c r="G1184" s="3">
        <f t="shared" si="38"/>
        <v>542922.18629999994</v>
      </c>
      <c r="H1184" s="3">
        <f t="shared" si="41"/>
        <v>0.33000000001629815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412.64</v>
      </c>
      <c r="D1185" s="2">
        <f>BILANCA!E181</f>
        <v>878.75</v>
      </c>
      <c r="E1185" s="2">
        <v>0</v>
      </c>
      <c r="F1185" s="2">
        <v>0</v>
      </c>
      <c r="G1185" s="3">
        <f t="shared" si="38"/>
        <v>379.77449999999999</v>
      </c>
      <c r="H1185" s="3">
        <f t="shared" si="41"/>
        <v>0.61000000000001364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412.64</v>
      </c>
      <c r="D1188" s="2">
        <f>BILANCA!E184</f>
        <v>878.75</v>
      </c>
      <c r="E1188" s="2">
        <v>0</v>
      </c>
      <c r="F1188" s="2">
        <v>0</v>
      </c>
      <c r="G1188" s="3">
        <f t="shared" si="38"/>
        <v>386.28491999999994</v>
      </c>
      <c r="H1188" s="3">
        <f t="shared" si="41"/>
        <v>0.61000000000001364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4595.42</v>
      </c>
      <c r="E1198" s="2">
        <v>0</v>
      </c>
      <c r="F1198" s="2">
        <v>0</v>
      </c>
      <c r="G1198" s="3">
        <f t="shared" si="38"/>
        <v>1727.8779200000001</v>
      </c>
      <c r="H1198" s="3">
        <f t="shared" si="41"/>
        <v>0.42000000000007276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177483.51</v>
      </c>
      <c r="D1200" s="2">
        <f>BILANCA!E196</f>
        <v>249184.4</v>
      </c>
      <c r="E1200" s="2">
        <v>0</v>
      </c>
      <c r="F1200" s="2">
        <v>0</v>
      </c>
      <c r="G1200" s="3">
        <f t="shared" si="38"/>
        <v>128411.93890000001</v>
      </c>
      <c r="H1200" s="3">
        <f t="shared" si="41"/>
        <v>0.88999999998486601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28435.34</v>
      </c>
      <c r="D1201" s="2">
        <f>BILANCA!E197</f>
        <v>106498.08</v>
      </c>
      <c r="E1201" s="2">
        <v>0</v>
      </c>
      <c r="F1201" s="2">
        <v>0</v>
      </c>
      <c r="G1201" s="3">
        <f t="shared" si="38"/>
        <v>46113.416500000007</v>
      </c>
      <c r="H1201" s="3">
        <f t="shared" si="41"/>
        <v>0.42000000000189175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28435.34</v>
      </c>
      <c r="D1203" s="2">
        <f>BILANCA!E199</f>
        <v>106498.08</v>
      </c>
      <c r="E1203" s="2">
        <v>0</v>
      </c>
      <c r="F1203" s="2">
        <v>0</v>
      </c>
      <c r="G1203" s="3">
        <f t="shared" si="44"/>
        <v>46596.279500000004</v>
      </c>
      <c r="H1203" s="3">
        <f t="shared" si="45"/>
        <v>0.42000000000189175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207025.04</v>
      </c>
      <c r="D1251" s="2">
        <f>BILANCA!E247</f>
        <v>284084.94</v>
      </c>
      <c r="E1251" s="2">
        <v>0</v>
      </c>
      <c r="F1251" s="2">
        <v>0</v>
      </c>
      <c r="G1251" s="3">
        <f>B1251/1000*C1251+B1251/500*D1251</f>
        <v>186821.97571999999</v>
      </c>
      <c r="H1251" s="3">
        <f>ABS(C1251-ROUND(C1251,0))+ABS(D1251-ROUND(D1251,0))</f>
        <v>0.10000000000582077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2581450.6100000003</v>
      </c>
      <c r="D1252" s="2">
        <f>BILANCA!E248</f>
        <v>2589709.1300000004</v>
      </c>
      <c r="E1252" s="2">
        <v>0</v>
      </c>
      <c r="F1252" s="2">
        <v>0</v>
      </c>
      <c r="G1252" s="3">
        <f t="shared" si="38"/>
        <v>1878130.2665400002</v>
      </c>
      <c r="H1252" s="3">
        <f t="shared" si="41"/>
        <v>0.52000000001862645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727.43</v>
      </c>
      <c r="D1253" s="2">
        <f>BILANCA!E249</f>
        <v>727.43</v>
      </c>
      <c r="E1253" s="2">
        <v>0</v>
      </c>
      <c r="F1253" s="2">
        <v>0</v>
      </c>
      <c r="G1253" s="3">
        <f t="shared" si="38"/>
        <v>530.29646999999989</v>
      </c>
      <c r="H1253" s="3">
        <f t="shared" si="41"/>
        <v>0.85999999999989996</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2580723.1800000002</v>
      </c>
      <c r="D1254" s="2">
        <f>BILANCA!E250</f>
        <v>2588981.7000000002</v>
      </c>
      <c r="E1254" s="2">
        <v>0</v>
      </c>
      <c r="F1254" s="2">
        <v>0</v>
      </c>
      <c r="G1254" s="3">
        <f t="shared" si="38"/>
        <v>1893119.5255200001</v>
      </c>
      <c r="H1254" s="3">
        <f t="shared" si="41"/>
        <v>0.47999999998137355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77237130.730000004</v>
      </c>
      <c r="D1255" s="2">
        <f>BILANCA!E251</f>
        <v>71572014.879999995</v>
      </c>
      <c r="E1255" s="2">
        <v>0</v>
      </c>
      <c r="F1255" s="2">
        <v>0</v>
      </c>
      <c r="G1255" s="3">
        <f t="shared" si="38"/>
        <v>53993384.320050001</v>
      </c>
      <c r="H1255" s="3">
        <f t="shared" si="41"/>
        <v>0.39000000059604645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31169509.760000002</v>
      </c>
      <c r="D1256" s="2">
        <f>BILANCA!E252</f>
        <v>30452928.460000001</v>
      </c>
      <c r="E1256" s="2">
        <v>0</v>
      </c>
      <c r="F1256" s="2">
        <v>0</v>
      </c>
      <c r="G1256" s="3">
        <f t="shared" si="38"/>
        <v>22650540.203280002</v>
      </c>
      <c r="H1256" s="3">
        <f t="shared" si="41"/>
        <v>0.69999999925494194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31169509.760000002</v>
      </c>
      <c r="D1257" s="2">
        <f>BILANCA!E253</f>
        <v>30452928.460000001</v>
      </c>
      <c r="E1257" s="2">
        <v>0</v>
      </c>
      <c r="F1257" s="2">
        <v>0</v>
      </c>
      <c r="G1257" s="3">
        <f t="shared" si="38"/>
        <v>22742615.569959998</v>
      </c>
      <c r="H1257" s="3">
        <f t="shared" si="41"/>
        <v>0.69999999925494194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44281613.859999999</v>
      </c>
      <c r="D1259" s="2">
        <f>BILANCA!E255</f>
        <v>38098770.07</v>
      </c>
      <c r="E1259" s="2">
        <v>0</v>
      </c>
      <c r="F1259" s="2">
        <v>0</v>
      </c>
      <c r="G1259" s="3">
        <f t="shared" si="38"/>
        <v>29999309.346000001</v>
      </c>
      <c r="H1259" s="3">
        <f t="shared" si="41"/>
        <v>0.21000000089406967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48867229.75</v>
      </c>
      <c r="D1260" s="2">
        <f>BILANCA!E256</f>
        <v>43734420.060000002</v>
      </c>
      <c r="E1260" s="2">
        <v>0</v>
      </c>
      <c r="F1260" s="2">
        <v>0</v>
      </c>
      <c r="G1260" s="3">
        <f t="shared" si="38"/>
        <v>34084017.467500001</v>
      </c>
      <c r="H1260" s="3">
        <f t="shared" si="41"/>
        <v>0.31000000238418579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48867229.75</v>
      </c>
      <c r="D1261" s="2">
        <f>BILANCA!E257</f>
        <v>43734420.060000002</v>
      </c>
      <c r="E1261" s="2">
        <v>0</v>
      </c>
      <c r="F1261" s="2">
        <v>0</v>
      </c>
      <c r="G1261" s="3">
        <f t="shared" si="38"/>
        <v>34220353.537369996</v>
      </c>
      <c r="H1261" s="3">
        <f t="shared" si="41"/>
        <v>0.31000000238418579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4585615.8899999997</v>
      </c>
      <c r="D1264" s="2">
        <f>BILANCA!E260</f>
        <v>5635649.9900000002</v>
      </c>
      <c r="E1264" s="2">
        <v>0</v>
      </c>
      <c r="F1264" s="2">
        <v>0</v>
      </c>
      <c r="G1264" s="3">
        <f t="shared" si="38"/>
        <v>4027656.6309799999</v>
      </c>
      <c r="H1264" s="3">
        <f t="shared" si="41"/>
        <v>0.12000000011175871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4585615.8899999997</v>
      </c>
      <c r="D1266" s="2">
        <f>BILANCA!E262</f>
        <v>5605319.4199999999</v>
      </c>
      <c r="E1266" s="2">
        <v>0</v>
      </c>
      <c r="F1266" s="2">
        <v>0</v>
      </c>
      <c r="G1266" s="3">
        <f t="shared" si="38"/>
        <v>4043841.2108800001</v>
      </c>
      <c r="H1266" s="3">
        <f t="shared" si="41"/>
        <v>0.53000000026077032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30330.57</v>
      </c>
      <c r="E1267" s="2">
        <v>0</v>
      </c>
      <c r="F1267" s="2">
        <v>0</v>
      </c>
      <c r="G1267" s="3">
        <f t="shared" si="38"/>
        <v>15589.912980000001</v>
      </c>
      <c r="H1267" s="3">
        <f t="shared" si="41"/>
        <v>0.43000000000029104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158.69</v>
      </c>
      <c r="D1268" s="2">
        <f>BILANCA!E264</f>
        <v>158.69</v>
      </c>
      <c r="E1268" s="2">
        <v>0</v>
      </c>
      <c r="F1268" s="2">
        <v>0</v>
      </c>
      <c r="G1268" s="3">
        <f>B1268/1000*C1268+B1268/500*D1268</f>
        <v>122.82606</v>
      </c>
      <c r="H1268" s="3">
        <f>ABS(C1268-ROUND(C1268,0))+ABS(D1268-ROUND(D1268,0))</f>
        <v>0.62000000000000455</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158.69</v>
      </c>
      <c r="D1269" s="2">
        <f>BILANCA!E265</f>
        <v>158.69</v>
      </c>
      <c r="E1269" s="2">
        <v>0</v>
      </c>
      <c r="F1269" s="2">
        <v>0</v>
      </c>
      <c r="G1269" s="3">
        <f t="shared" ref="G1269:G1277" si="46">B1269/1000*C1269+B1269/500*D1269</f>
        <v>123.30213000000001</v>
      </c>
      <c r="H1269" s="3">
        <f t="shared" ref="H1269:H1277" si="47">ABS(C1269-ROUND(C1269,0))+ABS(D1269-ROUND(D1269,0))</f>
        <v>0.62000000000000455</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1775004</v>
      </c>
      <c r="D1278" s="2">
        <f>BILANCA!E274</f>
        <v>3009313.24</v>
      </c>
      <c r="E1278" s="2">
        <v>0</v>
      </c>
      <c r="F1278" s="2">
        <v>0</v>
      </c>
      <c r="G1278" s="3">
        <f t="shared" si="38"/>
        <v>2088692.9686400001</v>
      </c>
      <c r="H1278" s="3">
        <f t="shared" si="41"/>
        <v>0.24000000022351742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736.52</v>
      </c>
      <c r="D1281" s="2">
        <f>BILANCA!E277</f>
        <v>102659.52</v>
      </c>
      <c r="E1281" s="2">
        <v>0</v>
      </c>
      <c r="F1281" s="2">
        <v>0</v>
      </c>
      <c r="G1281" s="3">
        <f t="shared" si="48"/>
        <v>55841.056760000007</v>
      </c>
      <c r="H1281" s="3">
        <f t="shared" si="49"/>
        <v>0.95999999999594365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736.52</v>
      </c>
      <c r="D1283" s="2">
        <f>BILANCA!E279</f>
        <v>102659.52</v>
      </c>
      <c r="E1283" s="2">
        <v>0</v>
      </c>
      <c r="F1283" s="2">
        <v>0</v>
      </c>
      <c r="G1283" s="3">
        <f t="shared" si="48"/>
        <v>56253.167880000008</v>
      </c>
      <c r="H1283" s="3">
        <f t="shared" si="49"/>
        <v>0.95999999999594365</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776.44</v>
      </c>
      <c r="D1290" s="2">
        <f>BILANCA!E286</f>
        <v>776.44</v>
      </c>
      <c r="E1290" s="2">
        <v>0</v>
      </c>
      <c r="F1290" s="2">
        <v>0</v>
      </c>
      <c r="G1290" s="3">
        <f t="shared" si="48"/>
        <v>652.20960000000014</v>
      </c>
      <c r="H1290" s="3">
        <f t="shared" si="49"/>
        <v>0.88000000000010914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202782.58</v>
      </c>
      <c r="D1291" s="2">
        <f>BILANCA!E287</f>
        <v>214193.7</v>
      </c>
      <c r="E1291" s="2">
        <v>0</v>
      </c>
      <c r="F1291" s="2">
        <v>0</v>
      </c>
      <c r="G1291" s="3">
        <f t="shared" si="48"/>
        <v>177358.76438000001</v>
      </c>
      <c r="H1291" s="3">
        <f t="shared" si="49"/>
        <v>0.72000000000116415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1010445.36</v>
      </c>
      <c r="D1292" s="2">
        <f>BILANCA!E288</f>
        <v>1277019.58</v>
      </c>
      <c r="E1292" s="2">
        <v>0</v>
      </c>
      <c r="F1292" s="2">
        <v>0</v>
      </c>
      <c r="G1292" s="3">
        <f t="shared" si="48"/>
        <v>1005184.6346399998</v>
      </c>
      <c r="H1292" s="3">
        <f t="shared" si="49"/>
        <v>0.77999999991152436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557552.91</v>
      </c>
      <c r="D1293" s="2">
        <f>BILANCA!E289</f>
        <v>1411997.58</v>
      </c>
      <c r="E1293" s="2">
        <v>0</v>
      </c>
      <c r="F1293" s="2">
        <v>0</v>
      </c>
      <c r="G1293" s="3">
        <f t="shared" si="48"/>
        <v>956978.10380999988</v>
      </c>
      <c r="H1293" s="3">
        <f t="shared" si="49"/>
        <v>0.5099999998928979</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2710.19</v>
      </c>
      <c r="D1294" s="2">
        <f>BILANCA!E290</f>
        <v>2666.42</v>
      </c>
      <c r="E1294" s="2">
        <v>0</v>
      </c>
      <c r="F1294" s="2">
        <v>0</v>
      </c>
      <c r="G1294" s="3">
        <f t="shared" si="48"/>
        <v>2284.2205199999999</v>
      </c>
      <c r="H1294" s="3">
        <f t="shared" si="49"/>
        <v>0.61000000000012733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11161.8</v>
      </c>
      <c r="D1295" s="2">
        <f>BILANCA!E291</f>
        <v>11161.8</v>
      </c>
      <c r="E1295" s="2">
        <v>0</v>
      </c>
      <c r="F1295" s="2">
        <v>0</v>
      </c>
      <c r="G1295" s="3">
        <f t="shared" si="38"/>
        <v>9543.3389999999981</v>
      </c>
      <c r="H1295" s="3">
        <f t="shared" si="41"/>
        <v>0.40000000000145519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11161.8</v>
      </c>
      <c r="D1297" s="2">
        <f>BILANCA!E293</f>
        <v>11161.8</v>
      </c>
      <c r="E1297" s="2">
        <v>0</v>
      </c>
      <c r="F1297" s="2">
        <v>0</v>
      </c>
      <c r="G1297" s="3">
        <f t="shared" si="50"/>
        <v>9610.3097999999991</v>
      </c>
      <c r="H1297" s="3">
        <f t="shared" si="51"/>
        <v>0.40000000000145519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6754636.7800000003</v>
      </c>
      <c r="D1301" s="2">
        <f>BILANCA!E297</f>
        <v>13953821.17</v>
      </c>
      <c r="E1301" s="2">
        <v>0</v>
      </c>
      <c r="F1301" s="2">
        <v>0</v>
      </c>
      <c r="G1301" s="3">
        <f t="shared" si="38"/>
        <v>10086723.223919999</v>
      </c>
      <c r="H1301" s="3">
        <f t="shared" si="41"/>
        <v>0.38999999966472387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6754636.7800000003</v>
      </c>
      <c r="D1302" s="2">
        <f>BILANCA!E298</f>
        <v>13953821.17</v>
      </c>
      <c r="E1302" s="2">
        <v>0</v>
      </c>
      <c r="F1302" s="2">
        <v>0</v>
      </c>
      <c r="G1302" s="3">
        <f t="shared" si="38"/>
        <v>10121385.503039999</v>
      </c>
      <c r="H1302" s="3">
        <f t="shared" si="41"/>
        <v>0.38999999966472387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1544282.52</v>
      </c>
      <c r="D1305" s="2">
        <f>BILANCA!E302</f>
        <v>2112392.41</v>
      </c>
      <c r="E1305" s="2">
        <v>0</v>
      </c>
      <c r="F1305" s="2">
        <v>0</v>
      </c>
      <c r="G1305" s="3">
        <f t="shared" si="38"/>
        <v>1701874.8652999999</v>
      </c>
      <c r="H1305" s="3">
        <f t="shared" si="41"/>
        <v>0.89000000013038516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919516.18</v>
      </c>
      <c r="D1306" s="2">
        <f>BILANCA!E303</f>
        <v>28900179.949999999</v>
      </c>
      <c r="E1306" s="2">
        <v>0</v>
      </c>
      <c r="F1306" s="2">
        <v>0</v>
      </c>
      <c r="G1306" s="3">
        <f t="shared" si="38"/>
        <v>17381083.319680002</v>
      </c>
      <c r="H1306" s="3">
        <f t="shared" si="41"/>
        <v>0.2300000007962808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11347.46</v>
      </c>
      <c r="D1309" s="2">
        <f>BILANCA!E306</f>
        <v>11347.46</v>
      </c>
      <c r="E1309" s="2">
        <v>0</v>
      </c>
      <c r="F1309" s="2">
        <v>0</v>
      </c>
      <c r="G1309" s="3">
        <f t="shared" si="52"/>
        <v>10178.671619999997</v>
      </c>
      <c r="H1309" s="3">
        <f t="shared" si="41"/>
        <v>0.91999999999825377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9275.5400000000009</v>
      </c>
      <c r="D1311" s="2">
        <f>BILANCA!E308</f>
        <v>30802.43</v>
      </c>
      <c r="E1311" s="2">
        <v>0</v>
      </c>
      <c r="F1311" s="2">
        <v>0</v>
      </c>
      <c r="G1311" s="3">
        <f t="shared" si="52"/>
        <v>21335.000399999997</v>
      </c>
      <c r="H1311" s="3">
        <f t="shared" si="41"/>
        <v>0.88999999999941792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2631447.21</v>
      </c>
      <c r="D1312" s="2">
        <f>BILANCA!E309</f>
        <v>2635872.9900000002</v>
      </c>
      <c r="E1312" s="2">
        <v>0</v>
      </c>
      <c r="F1312" s="2">
        <v>0</v>
      </c>
      <c r="G1312" s="3">
        <f t="shared" si="52"/>
        <v>2386764.34338</v>
      </c>
      <c r="H1312" s="3">
        <f t="shared" si="41"/>
        <v>0.21999999973922968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98288.15</v>
      </c>
      <c r="D1314" s="2">
        <f>BILANCA!E311</f>
        <v>97949.91</v>
      </c>
      <c r="E1314" s="2">
        <v>0</v>
      </c>
      <c r="F1314" s="2">
        <v>0</v>
      </c>
      <c r="G1314" s="3">
        <f t="shared" si="52"/>
        <v>89433.142879999999</v>
      </c>
      <c r="H1314" s="3">
        <f t="shared" si="41"/>
        <v>0.23999999999068677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608.98</v>
      </c>
      <c r="D1338" s="2">
        <f>BILANCA!E335</f>
        <v>0</v>
      </c>
      <c r="E1338" s="2">
        <v>0</v>
      </c>
      <c r="F1338" s="2">
        <v>0</v>
      </c>
      <c r="G1338" s="3">
        <f t="shared" si="52"/>
        <v>199.74544</v>
      </c>
      <c r="H1338" s="3">
        <f t="shared" si="41"/>
        <v>1.999999999998181E-2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54347.85</v>
      </c>
      <c r="D1339" s="2">
        <f>BILANCA!E336</f>
        <v>82353.31</v>
      </c>
      <c r="E1339" s="2">
        <v>0</v>
      </c>
      <c r="F1339" s="2">
        <v>0</v>
      </c>
      <c r="G1339" s="3">
        <f t="shared" si="52"/>
        <v>72068.920630000008</v>
      </c>
      <c r="H1339" s="3">
        <f t="shared" si="41"/>
        <v>0.45999999999912689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1592560.68</v>
      </c>
      <c r="D1340" s="2">
        <f>BILANCA!E337</f>
        <v>3053154.5</v>
      </c>
      <c r="E1340" s="2">
        <v>0</v>
      </c>
      <c r="F1340" s="2">
        <v>0</v>
      </c>
      <c r="G1340" s="3">
        <f t="shared" si="52"/>
        <v>2540626.9944000002</v>
      </c>
      <c r="H1340" s="3">
        <f t="shared" si="41"/>
        <v>0.82000000006519258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20489.55</v>
      </c>
      <c r="D1341" s="2">
        <f>BILANCA!E338</f>
        <v>7299.31</v>
      </c>
      <c r="E1341" s="2">
        <v>0</v>
      </c>
      <c r="F1341" s="2">
        <v>0</v>
      </c>
      <c r="G1341" s="3">
        <f t="shared" si="52"/>
        <v>11614.184270000002</v>
      </c>
      <c r="H1341" s="3">
        <f t="shared" si="41"/>
        <v>0.76000000000112777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7945.79</v>
      </c>
      <c r="D1342" s="2">
        <f>BILANCA!E339</f>
        <v>99198.77</v>
      </c>
      <c r="E1342" s="2">
        <v>0</v>
      </c>
      <c r="F1342" s="2">
        <v>0</v>
      </c>
      <c r="G1342" s="3">
        <f t="shared" si="52"/>
        <v>68505.985560000001</v>
      </c>
      <c r="H1342" s="3">
        <f t="shared" si="41"/>
        <v>0.43999999999596184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16158.48</v>
      </c>
      <c r="D1347" s="2">
        <f>BILANCA!E344</f>
        <v>16158.48</v>
      </c>
      <c r="E1347" s="2">
        <v>0</v>
      </c>
      <c r="F1347" s="2">
        <v>0</v>
      </c>
      <c r="G1347" s="3">
        <f t="shared" si="52"/>
        <v>16336.22328</v>
      </c>
      <c r="H1347" s="3">
        <f t="shared" si="41"/>
        <v>0.95999999999912689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154157.32</v>
      </c>
      <c r="D1368" s="2">
        <f>BILANCA!E365</f>
        <v>141885.45000000001</v>
      </c>
      <c r="E1368" s="2">
        <v>0</v>
      </c>
      <c r="F1368" s="2">
        <v>0</v>
      </c>
      <c r="G1368" s="3">
        <f t="shared" si="57"/>
        <v>156778.30275999999</v>
      </c>
      <c r="H1368" s="3">
        <f t="shared" si="58"/>
        <v>0.77000000001862645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97.8</v>
      </c>
      <c r="D1369" s="2">
        <f>BILANCA!E366</f>
        <v>97.8</v>
      </c>
      <c r="E1369" s="2">
        <v>0</v>
      </c>
      <c r="F1369" s="2">
        <v>0</v>
      </c>
      <c r="G1369" s="3">
        <f t="shared" si="57"/>
        <v>105.3306</v>
      </c>
      <c r="H1369" s="3">
        <f t="shared" si="58"/>
        <v>0.40000000000000568</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52769.919999999998</v>
      </c>
      <c r="D1370" s="2">
        <f>BILANCA!E367</f>
        <v>118726.46</v>
      </c>
      <c r="E1370" s="2">
        <v>0</v>
      </c>
      <c r="F1370" s="2">
        <v>0</v>
      </c>
      <c r="G1370" s="3">
        <f t="shared" si="57"/>
        <v>104480.2224</v>
      </c>
      <c r="H1370" s="3">
        <f t="shared" si="58"/>
        <v>0.54000000000814907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199.98</v>
      </c>
      <c r="E1382" s="2">
        <v>0</v>
      </c>
      <c r="F1382" s="2">
        <v>0</v>
      </c>
      <c r="G1382" s="3">
        <f t="shared" si="59"/>
        <v>148.78511999999998</v>
      </c>
      <c r="H1382" s="3">
        <f t="shared" si="60"/>
        <v>2.0000000000010232E-2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23175.25</v>
      </c>
      <c r="E1383" s="2">
        <v>0</v>
      </c>
      <c r="F1383" s="2">
        <v>0</v>
      </c>
      <c r="G1383" s="3">
        <f t="shared" si="59"/>
        <v>17288.736499999999</v>
      </c>
      <c r="H1383" s="3">
        <f t="shared" si="60"/>
        <v>0.25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17479805.350000001</v>
      </c>
      <c r="D1384" s="2">
        <f>BILANCA!E381</f>
        <v>17482425.550000001</v>
      </c>
      <c r="E1384" s="2">
        <v>0</v>
      </c>
      <c r="F1384" s="2">
        <v>0</v>
      </c>
      <c r="G1384" s="3">
        <f t="shared" si="59"/>
        <v>19614301.5123</v>
      </c>
      <c r="H1384" s="3">
        <f t="shared" si="60"/>
        <v>0.80000000074505806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25555.919999999998</v>
      </c>
      <c r="E1387" s="2">
        <v>0</v>
      </c>
      <c r="F1387" s="2">
        <v>0</v>
      </c>
      <c r="G1387" s="3">
        <f t="shared" si="59"/>
        <v>19269.163679999998</v>
      </c>
      <c r="H1387" s="3">
        <f t="shared" si="60"/>
        <v>8.000000000174623E-2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165413.34</v>
      </c>
      <c r="D1390" s="2">
        <f>BILANCA!E387</f>
        <v>156933.34</v>
      </c>
      <c r="E1390" s="2">
        <v>0</v>
      </c>
      <c r="F1390" s="2">
        <v>0</v>
      </c>
      <c r="G1390" s="3">
        <f t="shared" ref="G1390:G1399" si="61">B1390/1000*C1390+B1390/500*D1390</f>
        <v>182126.40759999998</v>
      </c>
      <c r="H1390" s="3">
        <f t="shared" ref="H1390:H1399" si="62">ABS(C1390-ROUND(C1390,0))+ABS(D1390-ROUND(D1390,0))</f>
        <v>0.67999999999301508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6582703.1399999997</v>
      </c>
      <c r="D1394" s="2">
        <f>BILANCA!E391</f>
        <v>6137992.5</v>
      </c>
      <c r="E1394" s="2">
        <v>0</v>
      </c>
      <c r="F1394" s="2">
        <v>0</v>
      </c>
      <c r="G1394" s="3">
        <f t="shared" si="61"/>
        <v>7241736.2457600003</v>
      </c>
      <c r="H1394" s="3">
        <f t="shared" si="62"/>
        <v>0.63999999966472387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6520.3</v>
      </c>
      <c r="D1395" s="2">
        <f>BILANCA!E392</f>
        <v>1642.74</v>
      </c>
      <c r="E1395" s="2">
        <v>0</v>
      </c>
      <c r="F1395" s="2">
        <v>0</v>
      </c>
      <c r="G1395" s="3">
        <f t="shared" si="61"/>
        <v>3775.2253000000001</v>
      </c>
      <c r="H1395" s="3">
        <f t="shared" si="62"/>
        <v>0.5600000000001728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234701.5</v>
      </c>
      <c r="E1397" s="2">
        <v>0</v>
      </c>
      <c r="F1397" s="2">
        <v>0</v>
      </c>
      <c r="G1397" s="3">
        <f t="shared" si="61"/>
        <v>181658.96100000001</v>
      </c>
      <c r="H1397" s="3">
        <f t="shared" si="62"/>
        <v>0.5</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7422551.0899999999</v>
      </c>
      <c r="E1399" s="2">
        <v>0</v>
      </c>
      <c r="F1399" s="2">
        <v>0</v>
      </c>
      <c r="G1399" s="3">
        <f t="shared" si="61"/>
        <v>5774744.7480199998</v>
      </c>
      <c r="H1399" s="3">
        <f t="shared" si="62"/>
        <v>8.9999999850988388E-2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49931154.869999997</v>
      </c>
      <c r="D1485" s="2">
        <f>'RAS-funkcijski'!E89</f>
        <v>54112199.379999995</v>
      </c>
      <c r="E1485" s="2">
        <v>0</v>
      </c>
      <c r="F1485" s="2">
        <v>0</v>
      </c>
      <c r="G1485" s="3">
        <f t="shared" si="52"/>
        <v>13443222.05855</v>
      </c>
      <c r="H1485" s="3">
        <f t="shared" si="63"/>
        <v>0.50999999791383743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48433220.219999999</v>
      </c>
      <c r="D1500" s="2">
        <f>'RAS-funkcijski'!E104</f>
        <v>51406589.409999996</v>
      </c>
      <c r="E1500" s="2">
        <v>0</v>
      </c>
      <c r="F1500" s="2">
        <v>0</v>
      </c>
      <c r="G1500" s="3">
        <f t="shared" si="52"/>
        <v>15124639.903999999</v>
      </c>
      <c r="H1500" s="3">
        <f t="shared" si="63"/>
        <v>0.62999999523162842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1497934.65</v>
      </c>
      <c r="D1501" s="2">
        <f>'RAS-funkcijski'!E105</f>
        <v>2705609.97</v>
      </c>
      <c r="E1501" s="2">
        <v>0</v>
      </c>
      <c r="F1501" s="2">
        <v>0</v>
      </c>
      <c r="G1501" s="3">
        <f t="shared" si="52"/>
        <v>697824.61359000008</v>
      </c>
      <c r="H1501" s="3">
        <f t="shared" si="63"/>
        <v>0.37999999988824129</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49931154.869999997</v>
      </c>
      <c r="D1537" s="14">
        <f>'RAS-funkcijski'!E141</f>
        <v>54112199.379999995</v>
      </c>
      <c r="E1537" s="14">
        <v>0</v>
      </c>
      <c r="F1537" s="14">
        <v>0</v>
      </c>
      <c r="G1537" s="15">
        <f t="shared" si="52"/>
        <v>21667310.847309999</v>
      </c>
      <c r="H1537" s="15">
        <f t="shared" si="63"/>
        <v>0.50999999791383743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17479805.350000001</v>
      </c>
      <c r="D1538" s="7">
        <f>'P-VRIO'!E5</f>
        <v>3065044.61</v>
      </c>
      <c r="E1538" s="7">
        <v>0</v>
      </c>
      <c r="F1538" s="7">
        <v>0</v>
      </c>
      <c r="G1538" s="8">
        <f t="shared" si="52"/>
        <v>23609.894570000004</v>
      </c>
      <c r="H1538" s="8">
        <f t="shared" si="63"/>
        <v>0.74000000162050128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17479805.350000001</v>
      </c>
      <c r="D1539" s="2">
        <f>'P-VRIO'!E6</f>
        <v>2810518.4499999997</v>
      </c>
      <c r="E1539" s="2">
        <v>0</v>
      </c>
      <c r="F1539" s="2">
        <v>0</v>
      </c>
      <c r="G1539" s="3">
        <f t="shared" si="52"/>
        <v>46201.684500000003</v>
      </c>
      <c r="H1539" s="3">
        <f t="shared" si="63"/>
        <v>0.80000000121071935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17479805.350000001</v>
      </c>
      <c r="D1540" s="2">
        <f>'P-VRIO'!E7</f>
        <v>2169847.4699999997</v>
      </c>
      <c r="E1540" s="2">
        <v>0</v>
      </c>
      <c r="F1540" s="2">
        <v>0</v>
      </c>
      <c r="G1540" s="3">
        <f t="shared" si="52"/>
        <v>65458.500870000003</v>
      </c>
      <c r="H1540" s="3">
        <f t="shared" si="63"/>
        <v>0.8200000012293458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2165758.5299999998</v>
      </c>
      <c r="E1542" s="2">
        <v>0</v>
      </c>
      <c r="F1542" s="2">
        <v>0</v>
      </c>
      <c r="G1542" s="3">
        <f t="shared" si="52"/>
        <v>21657.585299999999</v>
      </c>
      <c r="H1542" s="3">
        <f t="shared" si="63"/>
        <v>0.47000000020489097</v>
      </c>
      <c r="I1542" s="11">
        <f t="shared" si="64"/>
        <v>10179.065095437443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17479805.350000001</v>
      </c>
      <c r="D1546" s="2">
        <f>'P-VRIO'!E13</f>
        <v>4088.94</v>
      </c>
      <c r="E1546" s="2">
        <v>0</v>
      </c>
      <c r="F1546" s="2">
        <v>0</v>
      </c>
      <c r="G1546" s="3">
        <f t="shared" si="52"/>
        <v>157391.84907</v>
      </c>
      <c r="H1546" s="3">
        <f t="shared" si="63"/>
        <v>0.41000000149006155</v>
      </c>
      <c r="I1546" s="11">
        <f t="shared" si="64"/>
        <v>64530.658353223538</v>
      </c>
      <c r="J1546" s="3">
        <f>IF(AND(Skriveni!C1546&lt;&gt;0,Skriveni!D1546&lt;&gt;0),1,0)</f>
        <v>1</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640670.98</v>
      </c>
      <c r="E1547" s="2">
        <v>0</v>
      </c>
      <c r="F1547" s="2">
        <v>0</v>
      </c>
      <c r="G1547" s="3">
        <f t="shared" si="52"/>
        <v>12813.419599999999</v>
      </c>
      <c r="H1547" s="3">
        <f t="shared" si="63"/>
        <v>2.0000000018626451E-2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640670.98</v>
      </c>
      <c r="E1553" s="2">
        <v>0</v>
      </c>
      <c r="F1553" s="2">
        <v>0</v>
      </c>
      <c r="G1553" s="3">
        <f t="shared" si="52"/>
        <v>20501.47136</v>
      </c>
      <c r="H1553" s="3">
        <f t="shared" si="63"/>
        <v>2.0000000018626451E-2</v>
      </c>
      <c r="I1553" s="11">
        <f t="shared" si="65"/>
        <v>410.02942758186964</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254526.16</v>
      </c>
      <c r="E1555" s="2">
        <v>0</v>
      </c>
      <c r="F1555" s="2">
        <v>0</v>
      </c>
      <c r="G1555" s="3">
        <f t="shared" si="52"/>
        <v>9162.9417599999997</v>
      </c>
      <c r="H1555" s="3">
        <f t="shared" si="63"/>
        <v>0.16000000000349246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254526.16</v>
      </c>
      <c r="E1563" s="2">
        <v>0</v>
      </c>
      <c r="F1563" s="2">
        <v>0</v>
      </c>
      <c r="G1563" s="3">
        <f t="shared" si="52"/>
        <v>13235.36032</v>
      </c>
      <c r="H1563" s="3">
        <f t="shared" si="63"/>
        <v>0.16000000000349246</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254526.16</v>
      </c>
      <c r="E1569" s="2">
        <v>0</v>
      </c>
      <c r="F1569" s="2">
        <v>0</v>
      </c>
      <c r="G1569" s="3">
        <f t="shared" si="52"/>
        <v>16289.67424</v>
      </c>
      <c r="H1569" s="3">
        <f t="shared" si="63"/>
        <v>0.16000000000349246</v>
      </c>
      <c r="I1569" s="11">
        <f t="shared" si="67"/>
        <v>2606.3478784568911</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1882368.91</v>
      </c>
      <c r="D1582" s="7"/>
      <c r="E1582" s="7">
        <v>0</v>
      </c>
      <c r="F1582" s="7">
        <v>0</v>
      </c>
      <c r="G1582" s="8">
        <f t="shared" ref="G1582:G1686" si="70">B1582/1000*C1582</f>
        <v>1882.3689099999999</v>
      </c>
      <c r="H1582" s="8">
        <f t="shared" ref="H1582:H1686" si="71">ABS(C1582-ROUND(C1582,0))</f>
        <v>9.0000000083819032E-2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54870205.270000003</v>
      </c>
      <c r="D1583" s="2">
        <v>0</v>
      </c>
      <c r="E1583" s="2">
        <v>0</v>
      </c>
      <c r="F1583" s="2">
        <v>0</v>
      </c>
      <c r="G1583" s="3">
        <f t="shared" si="70"/>
        <v>109740.41054000001</v>
      </c>
      <c r="H1583" s="3">
        <f t="shared" si="71"/>
        <v>0.27000000327825546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301482.49</v>
      </c>
      <c r="D1584" s="2">
        <v>0</v>
      </c>
      <c r="E1584" s="2">
        <v>0</v>
      </c>
      <c r="F1584" s="2">
        <v>0</v>
      </c>
      <c r="G1584" s="3">
        <f t="shared" si="70"/>
        <v>904.44746999999995</v>
      </c>
      <c r="H1584" s="3">
        <f t="shared" si="71"/>
        <v>0.48999999999068677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52572842.07</v>
      </c>
      <c r="D1585" s="2">
        <v>0</v>
      </c>
      <c r="E1585" s="2">
        <v>0</v>
      </c>
      <c r="F1585" s="2">
        <v>0</v>
      </c>
      <c r="G1585" s="3">
        <f t="shared" si="70"/>
        <v>210291.36828</v>
      </c>
      <c r="H1585" s="3">
        <f t="shared" si="71"/>
        <v>7.0000000298023224E-2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17256479.399999999</v>
      </c>
      <c r="D1586" s="2">
        <v>0</v>
      </c>
      <c r="E1586" s="2">
        <v>0</v>
      </c>
      <c r="F1586" s="2">
        <v>0</v>
      </c>
      <c r="G1586" s="3">
        <f t="shared" si="70"/>
        <v>86282.396999999997</v>
      </c>
      <c r="H1586" s="3">
        <f t="shared" si="71"/>
        <v>0.39999999850988388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30199184.719999999</v>
      </c>
      <c r="D1587" s="2">
        <v>0</v>
      </c>
      <c r="E1587" s="2">
        <v>0</v>
      </c>
      <c r="F1587" s="2">
        <v>0</v>
      </c>
      <c r="G1587" s="3">
        <f t="shared" si="70"/>
        <v>181195.10832</v>
      </c>
      <c r="H1587" s="3">
        <f t="shared" si="71"/>
        <v>0.2800000011920929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8908.34</v>
      </c>
      <c r="D1588" s="2">
        <v>0</v>
      </c>
      <c r="E1588" s="2">
        <v>0</v>
      </c>
      <c r="F1588" s="2">
        <v>0</v>
      </c>
      <c r="G1588" s="3">
        <f t="shared" si="70"/>
        <v>62.358380000000004</v>
      </c>
      <c r="H1588" s="3">
        <f t="shared" si="71"/>
        <v>0.34000000000014552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175698.08</v>
      </c>
      <c r="D1590" s="2">
        <v>0</v>
      </c>
      <c r="E1590" s="2">
        <v>0</v>
      </c>
      <c r="F1590" s="2">
        <v>0</v>
      </c>
      <c r="G1590" s="3">
        <f>B1590/1000*C1590</f>
        <v>1581.2827199999997</v>
      </c>
      <c r="H1590" s="3">
        <f>ABS(C1590-ROUND(C1590,0))</f>
        <v>7.9999999987194315E-2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13229.6</v>
      </c>
      <c r="D1591" s="2">
        <v>0</v>
      </c>
      <c r="E1591" s="2">
        <v>0</v>
      </c>
      <c r="F1591" s="2">
        <v>0</v>
      </c>
      <c r="G1591" s="3">
        <f t="shared" si="70"/>
        <v>132.29599999999999</v>
      </c>
      <c r="H1591" s="3">
        <f t="shared" si="71"/>
        <v>0.3999999999996362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4919341.93</v>
      </c>
      <c r="D1593" s="2">
        <v>0</v>
      </c>
      <c r="E1593" s="2">
        <v>0</v>
      </c>
      <c r="F1593" s="2">
        <v>0</v>
      </c>
      <c r="G1593" s="3">
        <f t="shared" si="70"/>
        <v>59032.103159999999</v>
      </c>
      <c r="H1593" s="3">
        <f t="shared" si="71"/>
        <v>7.0000000298023224E-2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1474232.72</v>
      </c>
      <c r="D1594" s="2">
        <v>0</v>
      </c>
      <c r="E1594" s="2">
        <v>0</v>
      </c>
      <c r="F1594" s="2">
        <v>0</v>
      </c>
      <c r="G1594" s="3">
        <f t="shared" si="70"/>
        <v>19165.02536</v>
      </c>
      <c r="H1594" s="3">
        <f t="shared" si="71"/>
        <v>0.28000000002793968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521647.99</v>
      </c>
      <c r="D1601" s="2">
        <v>0</v>
      </c>
      <c r="E1601" s="2">
        <v>0</v>
      </c>
      <c r="F1601" s="2">
        <v>0</v>
      </c>
      <c r="G1601" s="3">
        <f>B1601/1000*C1601</f>
        <v>10432.959800000001</v>
      </c>
      <c r="H1601" s="3">
        <f>ABS(C1601-ROUND(C1601,0))</f>
        <v>1.0000000009313226E-2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53226483.349999987</v>
      </c>
      <c r="D1602" s="2">
        <v>0</v>
      </c>
      <c r="E1602" s="2">
        <v>0</v>
      </c>
      <c r="F1602" s="2">
        <v>0</v>
      </c>
      <c r="G1602" s="3">
        <f t="shared" si="70"/>
        <v>1117756.1503499998</v>
      </c>
      <c r="H1602" s="3">
        <f t="shared" si="71"/>
        <v>0.34999998658895493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283783.67</v>
      </c>
      <c r="D1603" s="2">
        <v>0</v>
      </c>
      <c r="E1603" s="2">
        <v>0</v>
      </c>
      <c r="F1603" s="2">
        <v>0</v>
      </c>
      <c r="G1603" s="3">
        <f t="shared" si="70"/>
        <v>6243.2407399999993</v>
      </c>
      <c r="H1603" s="3">
        <f t="shared" si="71"/>
        <v>0.33000000001629815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51308966.649999991</v>
      </c>
      <c r="D1604" s="2">
        <v>0</v>
      </c>
      <c r="E1604" s="2">
        <v>0</v>
      </c>
      <c r="F1604" s="2">
        <v>0</v>
      </c>
      <c r="G1604" s="3">
        <f t="shared" si="70"/>
        <v>1180106.2329499999</v>
      </c>
      <c r="H1604" s="3">
        <f t="shared" si="71"/>
        <v>0.35000000894069672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17048717.870000001</v>
      </c>
      <c r="D1605" s="2">
        <v>0</v>
      </c>
      <c r="E1605" s="2">
        <v>0</v>
      </c>
      <c r="F1605" s="2">
        <v>0</v>
      </c>
      <c r="G1605" s="3">
        <f t="shared" si="70"/>
        <v>409169.22888000001</v>
      </c>
      <c r="H1605" s="3">
        <f t="shared" si="71"/>
        <v>0.12999999895691872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29008214.789999999</v>
      </c>
      <c r="D1606" s="2">
        <v>0</v>
      </c>
      <c r="E1606" s="2">
        <v>0</v>
      </c>
      <c r="F1606" s="2">
        <v>0</v>
      </c>
      <c r="G1606" s="3">
        <f t="shared" si="70"/>
        <v>725205.36975000007</v>
      </c>
      <c r="H1606" s="3">
        <f t="shared" si="71"/>
        <v>0.21000000089406967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8442.23</v>
      </c>
      <c r="D1607" s="2">
        <v>0</v>
      </c>
      <c r="E1607" s="2">
        <v>0</v>
      </c>
      <c r="F1607" s="2">
        <v>0</v>
      </c>
      <c r="G1607" s="3">
        <f t="shared" si="70"/>
        <v>219.49797999999998</v>
      </c>
      <c r="H1607" s="3">
        <f t="shared" si="71"/>
        <v>0.22999999999956344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175698.08</v>
      </c>
      <c r="D1609" s="2">
        <v>0</v>
      </c>
      <c r="E1609" s="2">
        <v>0</v>
      </c>
      <c r="F1609" s="2">
        <v>0</v>
      </c>
      <c r="G1609" s="3">
        <f>B1609/1000*C1609</f>
        <v>4919.5462399999997</v>
      </c>
      <c r="H1609" s="3">
        <f>ABS(C1609-ROUND(C1609,0))</f>
        <v>7.9999999987194315E-2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13227.6</v>
      </c>
      <c r="D1610" s="2">
        <v>0</v>
      </c>
      <c r="E1610" s="2">
        <v>0</v>
      </c>
      <c r="F1610" s="2">
        <v>0</v>
      </c>
      <c r="G1610" s="3">
        <f t="shared" si="70"/>
        <v>383.60040000000004</v>
      </c>
      <c r="H1610" s="3">
        <f t="shared" si="71"/>
        <v>0.3999999999996362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5054666.08</v>
      </c>
      <c r="D1612" s="2">
        <v>0</v>
      </c>
      <c r="E1612" s="2">
        <v>0</v>
      </c>
      <c r="F1612" s="2">
        <v>0</v>
      </c>
      <c r="G1612" s="3">
        <f t="shared" si="70"/>
        <v>156694.64848</v>
      </c>
      <c r="H1612" s="3">
        <f t="shared" si="71"/>
        <v>8.0000000074505806E-2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1396169.98</v>
      </c>
      <c r="D1613" s="2">
        <v>0</v>
      </c>
      <c r="E1613" s="2">
        <v>0</v>
      </c>
      <c r="F1613" s="2">
        <v>0</v>
      </c>
      <c r="G1613" s="3">
        <f t="shared" si="70"/>
        <v>44677.439360000004</v>
      </c>
      <c r="H1613" s="3">
        <f t="shared" si="71"/>
        <v>2.0000000018626451E-2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237563.05</v>
      </c>
      <c r="D1620" s="2">
        <v>0</v>
      </c>
      <c r="E1620" s="2">
        <v>0</v>
      </c>
      <c r="F1620" s="2">
        <v>0</v>
      </c>
      <c r="G1620" s="3">
        <f>B1620/1000*C1620</f>
        <v>9264.9589500000002</v>
      </c>
      <c r="H1620" s="3">
        <f>ABS(C1620-ROUND(C1620,0))</f>
        <v>4.9999999988358468E-2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3526090.8300000131</v>
      </c>
      <c r="D1621" s="2">
        <v>0</v>
      </c>
      <c r="E1621" s="2">
        <v>0</v>
      </c>
      <c r="F1621" s="2">
        <v>0</v>
      </c>
      <c r="G1621" s="3">
        <f t="shared" si="70"/>
        <v>141043.63320000053</v>
      </c>
      <c r="H1621" s="3">
        <f t="shared" si="71"/>
        <v>0.16999998688697815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59357.81</v>
      </c>
      <c r="D1622" s="2">
        <v>0</v>
      </c>
      <c r="E1622" s="2">
        <v>0</v>
      </c>
      <c r="F1622" s="2">
        <v>0</v>
      </c>
      <c r="G1622" s="3">
        <f t="shared" si="70"/>
        <v>2433.6702100000002</v>
      </c>
      <c r="H1622" s="3">
        <f t="shared" si="71"/>
        <v>0.19000000000232831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74.64</v>
      </c>
      <c r="D1623" s="2">
        <v>0</v>
      </c>
      <c r="E1623" s="2">
        <v>0</v>
      </c>
      <c r="F1623" s="2">
        <v>0</v>
      </c>
      <c r="G1623" s="3">
        <f t="shared" si="70"/>
        <v>3.1348800000000003</v>
      </c>
      <c r="H1623" s="3">
        <f t="shared" si="71"/>
        <v>0.35999999999999943</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74.64</v>
      </c>
      <c r="D1627" s="2">
        <v>0</v>
      </c>
      <c r="E1627" s="2">
        <v>0</v>
      </c>
      <c r="F1627" s="2">
        <v>0</v>
      </c>
      <c r="G1627" s="3">
        <f t="shared" si="70"/>
        <v>3.43344</v>
      </c>
      <c r="H1627" s="3">
        <f t="shared" si="71"/>
        <v>0.35999999999999943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51983.86</v>
      </c>
      <c r="D1628" s="2">
        <v>0</v>
      </c>
      <c r="E1628" s="2">
        <v>0</v>
      </c>
      <c r="F1628" s="2">
        <v>0</v>
      </c>
      <c r="G1628" s="3">
        <f t="shared" si="70"/>
        <v>2443.2414199999998</v>
      </c>
      <c r="H1628" s="3">
        <f t="shared" si="71"/>
        <v>0.13999999999941792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51983.86</v>
      </c>
      <c r="D1634" s="2">
        <v>0</v>
      </c>
      <c r="E1634" s="2">
        <v>0</v>
      </c>
      <c r="F1634" s="2">
        <v>0</v>
      </c>
      <c r="G1634" s="3">
        <f t="shared" si="70"/>
        <v>2755.1445800000001</v>
      </c>
      <c r="H1634" s="3">
        <f t="shared" si="71"/>
        <v>0.13999999999941792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33545.9</v>
      </c>
      <c r="D1635" s="2">
        <v>0</v>
      </c>
      <c r="E1635" s="2">
        <v>0</v>
      </c>
      <c r="F1635" s="2">
        <v>0</v>
      </c>
      <c r="G1635" s="3">
        <f t="shared" si="70"/>
        <v>1811.4786000000001</v>
      </c>
      <c r="H1635" s="3">
        <f t="shared" si="71"/>
        <v>9.9999999998544808E-2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18437.96</v>
      </c>
      <c r="D1636" s="2">
        <v>0</v>
      </c>
      <c r="E1636" s="2">
        <v>0</v>
      </c>
      <c r="F1636" s="2">
        <v>0</v>
      </c>
      <c r="G1636" s="3">
        <f t="shared" si="70"/>
        <v>1014.0877999999999</v>
      </c>
      <c r="H1636" s="3">
        <f t="shared" si="71"/>
        <v>4.0000000000873115E-2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7299.31</v>
      </c>
      <c r="D1669" s="2">
        <v>0</v>
      </c>
      <c r="E1669" s="2">
        <v>0</v>
      </c>
      <c r="F1669" s="2">
        <v>0</v>
      </c>
      <c r="G1669" s="3">
        <f t="shared" si="70"/>
        <v>642.33928000000003</v>
      </c>
      <c r="H1669" s="3">
        <f t="shared" si="71"/>
        <v>0.31000000000040018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7299.31</v>
      </c>
      <c r="D1670" s="2">
        <v>0</v>
      </c>
      <c r="E1670" s="2">
        <v>0</v>
      </c>
      <c r="F1670" s="2">
        <v>0</v>
      </c>
      <c r="G1670" s="3">
        <f t="shared" si="70"/>
        <v>649.63859000000002</v>
      </c>
      <c r="H1670" s="3">
        <f t="shared" si="71"/>
        <v>0.31000000000040018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3466733.02</v>
      </c>
      <c r="D1681" s="2">
        <v>0</v>
      </c>
      <c r="E1681" s="2">
        <v>0</v>
      </c>
      <c r="F1681" s="2">
        <v>0</v>
      </c>
      <c r="G1681" s="3">
        <f t="shared" si="70"/>
        <v>346673.30200000003</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30294.81</v>
      </c>
      <c r="D1682" s="2">
        <v>0</v>
      </c>
      <c r="E1682" s="2">
        <v>0</v>
      </c>
      <c r="F1682" s="2">
        <v>0</v>
      </c>
      <c r="G1682" s="3">
        <f t="shared" si="70"/>
        <v>3059.7758100000005</v>
      </c>
      <c r="H1682" s="3">
        <f t="shared" si="71"/>
        <v>0.18999999999869033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3053154.5</v>
      </c>
      <c r="D1683" s="2">
        <v>0</v>
      </c>
      <c r="E1683" s="2">
        <v>0</v>
      </c>
      <c r="F1683" s="2">
        <v>0</v>
      </c>
      <c r="G1683" s="3">
        <f t="shared" si="70"/>
        <v>311421.75899999996</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99198.77</v>
      </c>
      <c r="D1684" s="2">
        <v>0</v>
      </c>
      <c r="E1684" s="2">
        <v>0</v>
      </c>
      <c r="F1684" s="2">
        <v>0</v>
      </c>
      <c r="G1684" s="3">
        <f t="shared" si="70"/>
        <v>10217.473309999999</v>
      </c>
      <c r="H1684" s="3">
        <f t="shared" si="71"/>
        <v>0.22999999999592546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284084.94</v>
      </c>
      <c r="D1686" s="14">
        <v>0</v>
      </c>
      <c r="E1686" s="14">
        <v>0</v>
      </c>
      <c r="F1686" s="14">
        <v>0</v>
      </c>
      <c r="G1686" s="15">
        <f t="shared" si="70"/>
        <v>29828.918699999998</v>
      </c>
      <c r="H1686" s="15">
        <f t="shared" si="71"/>
        <v>5.9999999997671694E-2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26346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52285737.960000001</v>
      </c>
      <c r="I17" s="275">
        <f>'PR-RAS'!E6</f>
        <v>47998020.019999996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45438695.530000001</v>
      </c>
      <c r="I18" s="275">
        <f>'PR-RAS'!E152</f>
        <v>52678352.719999999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44281613.859999999</v>
      </c>
      <c r="I19" s="275">
        <f>'PR-RAS'!E649</f>
        <v>38098770.07</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48938462.350000009</v>
      </c>
      <c r="I22" s="275">
        <f>BILANCA!E7</f>
        <v>43669190.5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32762487.900000006</v>
      </c>
      <c r="I23" s="275">
        <f>BILANCA!E69</f>
        <v>34018624.340000011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4463819.5200000005</v>
      </c>
      <c r="I24" s="275">
        <f>BILANCA!E177</f>
        <v>6115799.9600000009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77237130.730000004</v>
      </c>
      <c r="I25" s="275">
        <f>BILANCA!E251</f>
        <v>71572014.879999995</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49931154.869999997</v>
      </c>
      <c r="I31" s="275">
        <f>'RAS-funkcijski'!E141</f>
        <v>54112199.379999995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17479805.350000001</v>
      </c>
      <c r="I33" s="275">
        <f>'P-VRIO'!E5</f>
        <v>3065044.61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254526.16</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1882368.91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3526090.8300000131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59357.81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3466733.02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296" zoomScale="110" zoomScaleNormal="11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52285737.960000001</v>
      </c>
      <c r="E6" s="60">
        <f>E7+E43+E49+E82+E106+E125+E134+E140</f>
        <v>47998020.019999996</v>
      </c>
      <c r="F6" s="45">
        <f t="shared" ref="F6:F132" si="0">IF(D6&lt;&gt;0,IF(E6/D6&gt;=100,"&gt;&gt;100",E6/D6*100),"-")</f>
        <v>91.799450275942888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4223281.21</v>
      </c>
      <c r="E49" s="60">
        <f>E50+E53+E58+E61+E64+E68+E71+E74+E77</f>
        <v>2359887.5</v>
      </c>
      <c r="F49" s="45">
        <f t="shared" si="0"/>
        <v>55.878057431084493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3776425.54</v>
      </c>
      <c r="E53" s="60">
        <f t="shared" si="8"/>
        <v>2169012.36</v>
      </c>
      <c r="F53" s="45">
        <f t="shared" si="0"/>
        <v>57.435591858644187</v>
      </c>
    </row>
    <row r="54" spans="1:6" ht="12.75" customHeight="1" x14ac:dyDescent="0.2">
      <c r="A54" s="63">
        <v>6321</v>
      </c>
      <c r="B54" s="65" t="s">
        <v>111</v>
      </c>
      <c r="C54" s="247" t="s">
        <v>112</v>
      </c>
      <c r="D54" s="194">
        <v>31443.83</v>
      </c>
      <c r="E54" s="194"/>
      <c r="F54" s="45">
        <f t="shared" si="0"/>
        <v>0</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3724705.64</v>
      </c>
      <c r="E56" s="194">
        <v>2169012.36</v>
      </c>
      <c r="F56" s="45">
        <f t="shared" si="0"/>
        <v>58.233121476949776</v>
      </c>
    </row>
    <row r="57" spans="1:6" ht="12.75" customHeight="1" x14ac:dyDescent="0.2">
      <c r="A57" s="63">
        <v>6324</v>
      </c>
      <c r="B57" s="65" t="s">
        <v>117</v>
      </c>
      <c r="C57" s="247" t="s">
        <v>118</v>
      </c>
      <c r="D57" s="194">
        <v>20276.07</v>
      </c>
      <c r="E57" s="194">
        <v>0</v>
      </c>
      <c r="F57" s="45">
        <f t="shared" si="0"/>
        <v>0</v>
      </c>
    </row>
    <row r="58" spans="1:6" ht="24" x14ac:dyDescent="0.2">
      <c r="A58" s="63">
        <v>633</v>
      </c>
      <c r="B58" s="65" t="s">
        <v>119</v>
      </c>
      <c r="C58" s="247" t="s">
        <v>120</v>
      </c>
      <c r="D58" s="60">
        <f t="shared" ref="D58:E58" si="9">SUM(D59:D60)</f>
        <v>19545.689999999999</v>
      </c>
      <c r="E58" s="60">
        <f t="shared" si="9"/>
        <v>0</v>
      </c>
      <c r="F58" s="45">
        <f t="shared" si="0"/>
        <v>0</v>
      </c>
    </row>
    <row r="59" spans="1:6" ht="24" x14ac:dyDescent="0.2">
      <c r="A59" s="63">
        <v>6331</v>
      </c>
      <c r="B59" s="65" t="s">
        <v>121</v>
      </c>
      <c r="C59" s="247" t="s">
        <v>122</v>
      </c>
      <c r="D59" s="194">
        <v>19545.689999999999</v>
      </c>
      <c r="E59" s="194">
        <v>0</v>
      </c>
      <c r="F59" s="45">
        <f t="shared" si="0"/>
        <v>0</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43014.96</v>
      </c>
      <c r="E61" s="60">
        <f t="shared" si="10"/>
        <v>0</v>
      </c>
      <c r="F61" s="45">
        <f t="shared" si="0"/>
        <v>0</v>
      </c>
    </row>
    <row r="62" spans="1:6" ht="12.75" customHeight="1" x14ac:dyDescent="0.2">
      <c r="A62" s="63">
        <v>6341</v>
      </c>
      <c r="B62" s="65" t="s">
        <v>127</v>
      </c>
      <c r="C62" s="247" t="s">
        <v>128</v>
      </c>
      <c r="D62" s="194">
        <v>43014.96</v>
      </c>
      <c r="E62" s="194">
        <v>0</v>
      </c>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127441.51</v>
      </c>
      <c r="E74" s="60">
        <f t="shared" si="13"/>
        <v>33168.06</v>
      </c>
      <c r="F74" s="45">
        <f t="shared" si="0"/>
        <v>26.026104053537974</v>
      </c>
    </row>
    <row r="75" spans="1:6" ht="12.75" customHeight="1" x14ac:dyDescent="0.2">
      <c r="A75" s="63" t="s">
        <v>153</v>
      </c>
      <c r="B75" s="65" t="s">
        <v>154</v>
      </c>
      <c r="C75" s="247" t="s">
        <v>153</v>
      </c>
      <c r="D75" s="194">
        <v>126340.26</v>
      </c>
      <c r="E75" s="194">
        <v>33168.06</v>
      </c>
      <c r="F75" s="45">
        <f t="shared" si="0"/>
        <v>26.252961645005318</v>
      </c>
    </row>
    <row r="76" spans="1:6" ht="12.75" customHeight="1" x14ac:dyDescent="0.2">
      <c r="A76" s="63" t="s">
        <v>155</v>
      </c>
      <c r="B76" s="65" t="s">
        <v>156</v>
      </c>
      <c r="C76" s="247" t="s">
        <v>155</v>
      </c>
      <c r="D76" s="194">
        <v>1101.25</v>
      </c>
      <c r="E76" s="194">
        <v>0</v>
      </c>
      <c r="F76" s="45">
        <f t="shared" si="0"/>
        <v>0</v>
      </c>
    </row>
    <row r="77" spans="1:6" ht="24" x14ac:dyDescent="0.2">
      <c r="A77" s="63" t="s">
        <v>157</v>
      </c>
      <c r="B77" s="65" t="s">
        <v>158</v>
      </c>
      <c r="C77" s="247" t="s">
        <v>157</v>
      </c>
      <c r="D77" s="60">
        <f t="shared" ref="D77:E77" si="14">SUM(D78:D81)</f>
        <v>256853.51</v>
      </c>
      <c r="E77" s="60">
        <f t="shared" si="14"/>
        <v>157707.07999999999</v>
      </c>
      <c r="F77" s="45">
        <f t="shared" si="0"/>
        <v>61.399620351693841</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249731.51</v>
      </c>
      <c r="E80" s="194">
        <v>157707.07999999999</v>
      </c>
      <c r="F80" s="45">
        <f t="shared" si="0"/>
        <v>63.15065327559185</v>
      </c>
    </row>
    <row r="81" spans="1:6" ht="24" x14ac:dyDescent="0.2">
      <c r="A81" s="63">
        <v>6394</v>
      </c>
      <c r="B81" s="64" t="s">
        <v>165</v>
      </c>
      <c r="C81" s="247" t="s">
        <v>166</v>
      </c>
      <c r="D81" s="194">
        <v>7122</v>
      </c>
      <c r="E81" s="194">
        <v>0</v>
      </c>
      <c r="F81" s="45">
        <f t="shared" si="0"/>
        <v>0</v>
      </c>
    </row>
    <row r="82" spans="1:6" ht="12.75" customHeight="1" x14ac:dyDescent="0.2">
      <c r="A82" s="63">
        <v>64</v>
      </c>
      <c r="B82" s="64" t="s">
        <v>167</v>
      </c>
      <c r="C82" s="247" t="s">
        <v>168</v>
      </c>
      <c r="D82" s="60">
        <f t="shared" ref="D82:E82" si="15">D83+D91+D98</f>
        <v>40514.870000000003</v>
      </c>
      <c r="E82" s="60">
        <f t="shared" si="15"/>
        <v>192835.75</v>
      </c>
      <c r="F82" s="45">
        <f t="shared" si="0"/>
        <v>475.96289954774625</v>
      </c>
    </row>
    <row r="83" spans="1:6" ht="12.75" customHeight="1" x14ac:dyDescent="0.2">
      <c r="A83" s="63">
        <v>641</v>
      </c>
      <c r="B83" s="64" t="s">
        <v>169</v>
      </c>
      <c r="C83" s="247" t="s">
        <v>170</v>
      </c>
      <c r="D83" s="60">
        <f t="shared" ref="D83:E83" si="16">SUM(D84:D90)</f>
        <v>40514.870000000003</v>
      </c>
      <c r="E83" s="60">
        <f t="shared" si="16"/>
        <v>38835.75</v>
      </c>
      <c r="F83" s="45">
        <f t="shared" si="0"/>
        <v>95.855546370999093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264.45999999999998</v>
      </c>
      <c r="E85" s="194">
        <v>17.739999999999998</v>
      </c>
      <c r="F85" s="45">
        <f t="shared" si="0"/>
        <v>6.7080087725932085</v>
      </c>
    </row>
    <row r="86" spans="1:6" ht="12.75" customHeight="1" x14ac:dyDescent="0.2">
      <c r="A86" s="63">
        <v>6414</v>
      </c>
      <c r="B86" s="64" t="s">
        <v>175</v>
      </c>
      <c r="C86" s="247" t="s">
        <v>176</v>
      </c>
      <c r="D86" s="194">
        <v>1467.38</v>
      </c>
      <c r="E86" s="194">
        <v>0</v>
      </c>
      <c r="F86" s="45">
        <f t="shared" si="0"/>
        <v>0</v>
      </c>
    </row>
    <row r="87" spans="1:6" ht="12.75" customHeight="1" x14ac:dyDescent="0.2">
      <c r="A87" s="63">
        <v>6415</v>
      </c>
      <c r="B87" s="64" t="s">
        <v>177</v>
      </c>
      <c r="C87" s="247" t="s">
        <v>178</v>
      </c>
      <c r="D87" s="194">
        <v>80.03</v>
      </c>
      <c r="E87" s="194">
        <v>115.01</v>
      </c>
      <c r="F87" s="45">
        <f t="shared" si="0"/>
        <v>143.70860927152319</v>
      </c>
    </row>
    <row r="88" spans="1:6" ht="12.75" customHeight="1" x14ac:dyDescent="0.2">
      <c r="A88" s="63">
        <v>6416</v>
      </c>
      <c r="B88" s="64" t="s">
        <v>179</v>
      </c>
      <c r="C88" s="247" t="s">
        <v>180</v>
      </c>
      <c r="D88" s="194">
        <v>38703</v>
      </c>
      <c r="E88" s="194">
        <v>38703</v>
      </c>
      <c r="F88" s="45">
        <f t="shared" si="0"/>
        <v>100</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154000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v>154000</v>
      </c>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1324136.81</v>
      </c>
      <c r="E106" s="60">
        <f>E107+E112+E120+E124</f>
        <v>1484066.72</v>
      </c>
      <c r="F106" s="45">
        <f t="shared" si="0"/>
        <v>112.07805030357851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348658.88</v>
      </c>
      <c r="E112" s="60">
        <f t="shared" si="20"/>
        <v>422836.72</v>
      </c>
      <c r="F112" s="45">
        <f t="shared" si="0"/>
        <v>121.27519023751812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348658.88</v>
      </c>
      <c r="E117" s="194">
        <v>422836.72</v>
      </c>
      <c r="F117" s="45">
        <f t="shared" si="0"/>
        <v>121.27519023751812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975477.93</v>
      </c>
      <c r="E124" s="192">
        <v>1061230</v>
      </c>
      <c r="F124" s="71">
        <f t="shared" si="0"/>
        <v>108.79077499990184</v>
      </c>
    </row>
    <row r="125" spans="1:6" ht="24" x14ac:dyDescent="0.2">
      <c r="A125" s="63">
        <v>66</v>
      </c>
      <c r="B125" s="182" t="s">
        <v>253</v>
      </c>
      <c r="C125" s="247" t="s">
        <v>254</v>
      </c>
      <c r="D125" s="60">
        <f t="shared" ref="D125:E125" si="22">D126+D129</f>
        <v>4571546.8</v>
      </c>
      <c r="E125" s="60">
        <f t="shared" si="22"/>
        <v>4783426.8600000003</v>
      </c>
      <c r="F125" s="45">
        <f t="shared" si="0"/>
        <v>104.63475644611142</v>
      </c>
    </row>
    <row r="126" spans="1:6" ht="12.75" customHeight="1" x14ac:dyDescent="0.2">
      <c r="A126" s="63">
        <v>661</v>
      </c>
      <c r="B126" s="65" t="s">
        <v>255</v>
      </c>
      <c r="C126" s="247" t="s">
        <v>256</v>
      </c>
      <c r="D126" s="60">
        <f t="shared" ref="D126:E126" si="23">SUM(D127:D128)</f>
        <v>4438275.21</v>
      </c>
      <c r="E126" s="60">
        <f t="shared" si="23"/>
        <v>4765778.07</v>
      </c>
      <c r="F126" s="45">
        <f t="shared" si="0"/>
        <v>107.3790570549139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4438275.21</v>
      </c>
      <c r="E128" s="194">
        <v>4765778.07</v>
      </c>
      <c r="F128" s="45">
        <f t="shared" si="0"/>
        <v>107.3790570549139</v>
      </c>
    </row>
    <row r="129" spans="1:6" ht="36" x14ac:dyDescent="0.2">
      <c r="A129" s="63">
        <v>663</v>
      </c>
      <c r="B129" s="182" t="s">
        <v>261</v>
      </c>
      <c r="C129" s="247" t="s">
        <v>262</v>
      </c>
      <c r="D129" s="60">
        <f t="shared" ref="D129:E129" si="24">SUM(D130:D133)</f>
        <v>133271.59</v>
      </c>
      <c r="E129" s="60">
        <f t="shared" si="24"/>
        <v>17648.79</v>
      </c>
      <c r="F129" s="45">
        <f t="shared" si="0"/>
        <v>13.242724874821409</v>
      </c>
    </row>
    <row r="130" spans="1:6" ht="12.75" customHeight="1" x14ac:dyDescent="0.2">
      <c r="A130" s="63">
        <v>6631</v>
      </c>
      <c r="B130" s="65" t="s">
        <v>263</v>
      </c>
      <c r="C130" s="247" t="s">
        <v>264</v>
      </c>
      <c r="D130" s="194">
        <v>111096.17</v>
      </c>
      <c r="E130" s="194">
        <v>17648.79</v>
      </c>
      <c r="F130" s="45">
        <f t="shared" si="0"/>
        <v>15.886047196766551</v>
      </c>
    </row>
    <row r="131" spans="1:6" ht="12.75" customHeight="1" x14ac:dyDescent="0.2">
      <c r="A131" s="63">
        <v>6632</v>
      </c>
      <c r="B131" s="182" t="s">
        <v>265</v>
      </c>
      <c r="C131" s="247" t="s">
        <v>266</v>
      </c>
      <c r="D131" s="194">
        <v>22175.42</v>
      </c>
      <c r="E131" s="194">
        <v>0</v>
      </c>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42063314.530000001</v>
      </c>
      <c r="E134" s="60">
        <f t="shared" si="25"/>
        <v>39168212.369999997</v>
      </c>
      <c r="F134" s="45">
        <f t="shared" ref="F134:F229" si="26">IF(D134&lt;&gt;0,IF(E134/D134&gt;=100,"&gt;&gt;100",E134/D134*100),"-")</f>
        <v>93.117275249587891</v>
      </c>
    </row>
    <row r="135" spans="1:6" ht="24" x14ac:dyDescent="0.2">
      <c r="A135" s="63">
        <v>671</v>
      </c>
      <c r="B135" s="182" t="s">
        <v>273</v>
      </c>
      <c r="C135" s="247" t="s">
        <v>274</v>
      </c>
      <c r="D135" s="60">
        <f t="shared" ref="D135:E135" si="27">SUM(D136:D138)</f>
        <v>14178357.640000001</v>
      </c>
      <c r="E135" s="60">
        <f t="shared" si="27"/>
        <v>12731700.779999999</v>
      </c>
      <c r="F135" s="45">
        <f t="shared" si="26"/>
        <v>89.796724721354963</v>
      </c>
    </row>
    <row r="136" spans="1:6" ht="12.75" customHeight="1" x14ac:dyDescent="0.2">
      <c r="A136" s="63">
        <v>6711</v>
      </c>
      <c r="B136" s="65" t="s">
        <v>275</v>
      </c>
      <c r="C136" s="247" t="s">
        <v>276</v>
      </c>
      <c r="D136" s="194">
        <v>9276882.0299999993</v>
      </c>
      <c r="E136" s="194">
        <v>12379732</v>
      </c>
      <c r="F136" s="45">
        <f t="shared" si="26"/>
        <v>133.44712113365097</v>
      </c>
    </row>
    <row r="137" spans="1:6" ht="24" x14ac:dyDescent="0.2">
      <c r="A137" s="63">
        <v>6712</v>
      </c>
      <c r="B137" s="182" t="s">
        <v>277</v>
      </c>
      <c r="C137" s="247" t="s">
        <v>278</v>
      </c>
      <c r="D137" s="194">
        <v>4901475.6100000003</v>
      </c>
      <c r="E137" s="194">
        <v>351968.78</v>
      </c>
      <c r="F137" s="45">
        <f t="shared" si="26"/>
        <v>7.1808738430099011</v>
      </c>
    </row>
    <row r="138" spans="1:6" ht="24" x14ac:dyDescent="0.2">
      <c r="A138" s="63" t="s">
        <v>279</v>
      </c>
      <c r="B138" s="65" t="s">
        <v>280</v>
      </c>
      <c r="C138" s="247" t="s">
        <v>279</v>
      </c>
      <c r="D138" s="194"/>
      <c r="E138" s="194"/>
      <c r="F138" s="45" t="str">
        <f t="shared" si="26"/>
        <v>-</v>
      </c>
    </row>
    <row r="139" spans="1:6" ht="12.75" customHeight="1" x14ac:dyDescent="0.2">
      <c r="A139" s="63" t="s">
        <v>281</v>
      </c>
      <c r="B139" s="65" t="s">
        <v>282</v>
      </c>
      <c r="C139" s="247" t="s">
        <v>281</v>
      </c>
      <c r="D139" s="194">
        <v>27884956.890000001</v>
      </c>
      <c r="E139" s="194">
        <v>26436511.59</v>
      </c>
      <c r="F139" s="45">
        <f t="shared" si="26"/>
        <v>94.80563909166581</v>
      </c>
    </row>
    <row r="140" spans="1:6" ht="12.75" customHeight="1" x14ac:dyDescent="0.2">
      <c r="A140" s="63">
        <v>68</v>
      </c>
      <c r="B140" s="65" t="s">
        <v>283</v>
      </c>
      <c r="C140" s="247" t="s">
        <v>284</v>
      </c>
      <c r="D140" s="60">
        <f t="shared" ref="D140:E140" si="28">D141+D151</f>
        <v>62943.74</v>
      </c>
      <c r="E140" s="60">
        <f t="shared" si="28"/>
        <v>9590.82</v>
      </c>
      <c r="F140" s="45">
        <f t="shared" si="26"/>
        <v>15.237130809195639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62943.74</v>
      </c>
      <c r="E151" s="194">
        <v>9590.82</v>
      </c>
      <c r="F151" s="45">
        <f t="shared" si="26"/>
        <v>15.237130809195639</v>
      </c>
    </row>
    <row r="152" spans="1:6" ht="12.75" customHeight="1" x14ac:dyDescent="0.2">
      <c r="A152" s="63">
        <v>3</v>
      </c>
      <c r="B152" s="64" t="s">
        <v>307</v>
      </c>
      <c r="C152" s="247" t="s">
        <v>13</v>
      </c>
      <c r="D152" s="60">
        <f>D153+D164+D202+D221+D230+D262+D273</f>
        <v>45438695.530000001</v>
      </c>
      <c r="E152" s="60">
        <f>E153+E164+E202+E221+E230+E262+E273</f>
        <v>52678352.719999999</v>
      </c>
      <c r="F152" s="45">
        <f t="shared" si="26"/>
        <v>115.93280155945533</v>
      </c>
    </row>
    <row r="153" spans="1:6" ht="12.75" customHeight="1" x14ac:dyDescent="0.2">
      <c r="A153" s="63">
        <v>31</v>
      </c>
      <c r="B153" s="64" t="s">
        <v>308</v>
      </c>
      <c r="C153" s="247" t="s">
        <v>309</v>
      </c>
      <c r="D153" s="60">
        <f t="shared" ref="D153:E153" si="30">D154+D159+D160</f>
        <v>14916084.689999999</v>
      </c>
      <c r="E153" s="60">
        <f t="shared" si="30"/>
        <v>17147017.859999999</v>
      </c>
      <c r="F153" s="45">
        <f t="shared" si="26"/>
        <v>114.95656009177566</v>
      </c>
    </row>
    <row r="154" spans="1:6" ht="12.75" customHeight="1" x14ac:dyDescent="0.2">
      <c r="A154" s="63">
        <v>311</v>
      </c>
      <c r="B154" s="64" t="s">
        <v>310</v>
      </c>
      <c r="C154" s="247" t="s">
        <v>311</v>
      </c>
      <c r="D154" s="60">
        <f t="shared" ref="D154:E154" si="31">SUM(D155:D158)</f>
        <v>12386123.529999999</v>
      </c>
      <c r="E154" s="60">
        <f t="shared" si="31"/>
        <v>14132434.950000001</v>
      </c>
      <c r="F154" s="45">
        <f t="shared" si="26"/>
        <v>114.09893430959511</v>
      </c>
    </row>
    <row r="155" spans="1:6" ht="12.75" customHeight="1" x14ac:dyDescent="0.2">
      <c r="A155" s="63">
        <v>3111</v>
      </c>
      <c r="B155" s="64" t="s">
        <v>312</v>
      </c>
      <c r="C155" s="247" t="s">
        <v>313</v>
      </c>
      <c r="D155" s="194">
        <v>11975191.26</v>
      </c>
      <c r="E155" s="194">
        <v>13576372.48</v>
      </c>
      <c r="F155" s="45">
        <f t="shared" si="26"/>
        <v>113.37081959891803</v>
      </c>
    </row>
    <row r="156" spans="1:6" ht="12.75" customHeight="1" x14ac:dyDescent="0.2">
      <c r="A156" s="63">
        <v>3112</v>
      </c>
      <c r="B156" s="64" t="s">
        <v>314</v>
      </c>
      <c r="C156" s="247" t="s">
        <v>315</v>
      </c>
      <c r="D156" s="194"/>
      <c r="E156" s="194"/>
      <c r="F156" s="45" t="str">
        <f t="shared" si="26"/>
        <v>-</v>
      </c>
    </row>
    <row r="157" spans="1:6" ht="12.75" customHeight="1" x14ac:dyDescent="0.2">
      <c r="A157" s="63">
        <v>3113</v>
      </c>
      <c r="B157" s="65" t="s">
        <v>316</v>
      </c>
      <c r="C157" s="247" t="s">
        <v>317</v>
      </c>
      <c r="D157" s="194">
        <v>410932.27</v>
      </c>
      <c r="E157" s="194">
        <v>556062.47</v>
      </c>
      <c r="F157" s="45">
        <f t="shared" si="26"/>
        <v>135.31730423604841</v>
      </c>
    </row>
    <row r="158" spans="1:6" ht="12.75" customHeight="1" x14ac:dyDescent="0.2">
      <c r="A158" s="63">
        <v>3114</v>
      </c>
      <c r="B158" s="65" t="s">
        <v>318</v>
      </c>
      <c r="C158" s="247" t="s">
        <v>319</v>
      </c>
      <c r="D158" s="194"/>
      <c r="E158" s="194"/>
      <c r="F158" s="45" t="str">
        <f t="shared" si="26"/>
        <v>-</v>
      </c>
    </row>
    <row r="159" spans="1:6" ht="12.75" customHeight="1" x14ac:dyDescent="0.2">
      <c r="A159" s="63">
        <v>312</v>
      </c>
      <c r="B159" s="65" t="s">
        <v>320</v>
      </c>
      <c r="C159" s="247" t="s">
        <v>321</v>
      </c>
      <c r="D159" s="194">
        <v>693223.43</v>
      </c>
      <c r="E159" s="194">
        <v>863386.46</v>
      </c>
      <c r="F159" s="45">
        <f t="shared" si="26"/>
        <v>124.54663570733608</v>
      </c>
    </row>
    <row r="160" spans="1:6" ht="12.75" customHeight="1" x14ac:dyDescent="0.2">
      <c r="A160" s="63">
        <v>313</v>
      </c>
      <c r="B160" s="65" t="s">
        <v>322</v>
      </c>
      <c r="C160" s="247" t="s">
        <v>323</v>
      </c>
      <c r="D160" s="60">
        <f t="shared" ref="D160:E160" si="32">SUM(D161:D163)</f>
        <v>1836737.73</v>
      </c>
      <c r="E160" s="60">
        <f t="shared" si="32"/>
        <v>2151196.4499999997</v>
      </c>
      <c r="F160" s="45">
        <f t="shared" si="26"/>
        <v>117.12050201092129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1836569.46</v>
      </c>
      <c r="E162" s="194">
        <v>2151168.5499999998</v>
      </c>
      <c r="F162" s="45">
        <f t="shared" si="26"/>
        <v>117.12971367824008</v>
      </c>
    </row>
    <row r="163" spans="1:6" ht="12.75" customHeight="1" x14ac:dyDescent="0.2">
      <c r="A163" s="63">
        <v>3133</v>
      </c>
      <c r="B163" s="64" t="s">
        <v>328</v>
      </c>
      <c r="C163" s="247" t="s">
        <v>329</v>
      </c>
      <c r="D163" s="194">
        <v>168.27</v>
      </c>
      <c r="E163" s="194">
        <v>27.9</v>
      </c>
      <c r="F163" s="45">
        <f t="shared" si="26"/>
        <v>16.580495632019964</v>
      </c>
    </row>
    <row r="164" spans="1:6" ht="12.75" customHeight="1" x14ac:dyDescent="0.2">
      <c r="A164" s="70">
        <v>32</v>
      </c>
      <c r="B164" s="65" t="s">
        <v>330</v>
      </c>
      <c r="C164" s="247" t="s">
        <v>331</v>
      </c>
      <c r="D164" s="60">
        <f>D165+D170+D178+D188+D189+D194</f>
        <v>30158064.590000004</v>
      </c>
      <c r="E164" s="60">
        <f>E165+E170+E178+E188+E189+E194</f>
        <v>11422255.189999998</v>
      </c>
      <c r="F164" s="45">
        <f t="shared" si="26"/>
        <v>37.87462937455031</v>
      </c>
    </row>
    <row r="165" spans="1:6" ht="12.75" customHeight="1" x14ac:dyDescent="0.2">
      <c r="A165" s="63">
        <v>321</v>
      </c>
      <c r="B165" s="64" t="s">
        <v>332</v>
      </c>
      <c r="C165" s="247" t="s">
        <v>333</v>
      </c>
      <c r="D165" s="60">
        <f t="shared" ref="D165:E165" si="33">SUM(D166:D169)</f>
        <v>716855.94</v>
      </c>
      <c r="E165" s="60">
        <f t="shared" si="33"/>
        <v>690569.57</v>
      </c>
      <c r="F165" s="45">
        <f t="shared" si="26"/>
        <v>96.333102854668411</v>
      </c>
    </row>
    <row r="166" spans="1:6" ht="12.75" customHeight="1" x14ac:dyDescent="0.2">
      <c r="A166" s="63">
        <v>3211</v>
      </c>
      <c r="B166" s="64" t="s">
        <v>334</v>
      </c>
      <c r="C166" s="247" t="s">
        <v>335</v>
      </c>
      <c r="D166" s="194">
        <v>433623.55</v>
      </c>
      <c r="E166" s="194">
        <v>410556.1</v>
      </c>
      <c r="F166" s="45">
        <f t="shared" si="26"/>
        <v>94.680305071069128</v>
      </c>
    </row>
    <row r="167" spans="1:6" ht="12.75" customHeight="1" x14ac:dyDescent="0.2">
      <c r="A167" s="63">
        <v>3212</v>
      </c>
      <c r="B167" s="64" t="s">
        <v>336</v>
      </c>
      <c r="C167" s="247" t="s">
        <v>337</v>
      </c>
      <c r="D167" s="194">
        <v>214673.42</v>
      </c>
      <c r="E167" s="194">
        <v>219691.47</v>
      </c>
      <c r="F167" s="45">
        <f t="shared" si="26"/>
        <v>102.33752739393634</v>
      </c>
    </row>
    <row r="168" spans="1:6" ht="12.75" customHeight="1" x14ac:dyDescent="0.2">
      <c r="A168" s="63">
        <v>3213</v>
      </c>
      <c r="B168" s="64" t="s">
        <v>338</v>
      </c>
      <c r="C168" s="247" t="s">
        <v>339</v>
      </c>
      <c r="D168" s="194">
        <v>67500.47</v>
      </c>
      <c r="E168" s="194">
        <v>59345.5</v>
      </c>
      <c r="F168" s="45">
        <f t="shared" si="26"/>
        <v>87.918647084975859</v>
      </c>
    </row>
    <row r="169" spans="1:6" ht="12.75" customHeight="1" x14ac:dyDescent="0.2">
      <c r="A169" s="63">
        <v>3214</v>
      </c>
      <c r="B169" s="64" t="s">
        <v>340</v>
      </c>
      <c r="C169" s="247" t="s">
        <v>341</v>
      </c>
      <c r="D169" s="194">
        <v>1058.5</v>
      </c>
      <c r="E169" s="194">
        <v>976.5</v>
      </c>
      <c r="F169" s="45">
        <f t="shared" si="26"/>
        <v>92.253188474256021</v>
      </c>
    </row>
    <row r="170" spans="1:6" ht="12.75" customHeight="1" x14ac:dyDescent="0.2">
      <c r="A170" s="63">
        <v>322</v>
      </c>
      <c r="B170" s="64" t="s">
        <v>342</v>
      </c>
      <c r="C170" s="247" t="s">
        <v>343</v>
      </c>
      <c r="D170" s="60">
        <f t="shared" ref="D170:E170" si="34">SUM(D171:D177)</f>
        <v>25337823.419999998</v>
      </c>
      <c r="E170" s="60">
        <f t="shared" si="34"/>
        <v>484522.82</v>
      </c>
      <c r="F170" s="45">
        <f t="shared" si="26"/>
        <v>1.9122511510501323</v>
      </c>
    </row>
    <row r="171" spans="1:6" ht="12.75" customHeight="1" x14ac:dyDescent="0.2">
      <c r="A171" s="63">
        <v>3221</v>
      </c>
      <c r="B171" s="64" t="s">
        <v>344</v>
      </c>
      <c r="C171" s="247" t="s">
        <v>345</v>
      </c>
      <c r="D171" s="194">
        <v>96246.43</v>
      </c>
      <c r="E171" s="194">
        <v>125105.13</v>
      </c>
      <c r="F171" s="45">
        <f t="shared" si="26"/>
        <v>129.98417707545102</v>
      </c>
    </row>
    <row r="172" spans="1:6" ht="12.75" customHeight="1" x14ac:dyDescent="0.2">
      <c r="A172" s="63">
        <v>3222</v>
      </c>
      <c r="B172" s="64" t="s">
        <v>346</v>
      </c>
      <c r="C172" s="247" t="s">
        <v>347</v>
      </c>
      <c r="D172" s="194">
        <v>24988422.739999998</v>
      </c>
      <c r="E172" s="194">
        <v>737.02</v>
      </c>
      <c r="F172" s="45">
        <f t="shared" si="26"/>
        <v>2.9494458600631151E-3</v>
      </c>
    </row>
    <row r="173" spans="1:6" ht="12.75" customHeight="1" x14ac:dyDescent="0.2">
      <c r="A173" s="63">
        <v>3223</v>
      </c>
      <c r="B173" s="65" t="s">
        <v>348</v>
      </c>
      <c r="C173" s="247" t="s">
        <v>349</v>
      </c>
      <c r="D173" s="194">
        <v>200315.9</v>
      </c>
      <c r="E173" s="194">
        <v>291533.92</v>
      </c>
      <c r="F173" s="45">
        <f t="shared" si="26"/>
        <v>145.53708417554472</v>
      </c>
    </row>
    <row r="174" spans="1:6" ht="12.75" customHeight="1" x14ac:dyDescent="0.2">
      <c r="A174" s="63">
        <v>3224</v>
      </c>
      <c r="B174" s="65" t="s">
        <v>350</v>
      </c>
      <c r="C174" s="247" t="s">
        <v>351</v>
      </c>
      <c r="D174" s="194">
        <v>20472.97</v>
      </c>
      <c r="E174" s="194">
        <v>26249.17</v>
      </c>
      <c r="F174" s="45">
        <f t="shared" si="26"/>
        <v>128.21378627526926</v>
      </c>
    </row>
    <row r="175" spans="1:6" ht="12.75" customHeight="1" x14ac:dyDescent="0.2">
      <c r="A175" s="63">
        <v>3225</v>
      </c>
      <c r="B175" s="65" t="s">
        <v>352</v>
      </c>
      <c r="C175" s="247" t="s">
        <v>353</v>
      </c>
      <c r="D175" s="194">
        <v>25226.44</v>
      </c>
      <c r="E175" s="194">
        <v>26554.33</v>
      </c>
      <c r="F175" s="45">
        <f t="shared" si="26"/>
        <v>105.26388186363198</v>
      </c>
    </row>
    <row r="176" spans="1:6" ht="12.75" customHeight="1" x14ac:dyDescent="0.2">
      <c r="A176" s="63">
        <v>3226</v>
      </c>
      <c r="B176" s="65" t="s">
        <v>354</v>
      </c>
      <c r="C176" s="247" t="s">
        <v>355</v>
      </c>
      <c r="D176" s="194"/>
      <c r="E176" s="194"/>
      <c r="F176" s="45" t="str">
        <f t="shared" si="26"/>
        <v>-</v>
      </c>
    </row>
    <row r="177" spans="1:6" ht="12.75" customHeight="1" x14ac:dyDescent="0.2">
      <c r="A177" s="63">
        <v>3227</v>
      </c>
      <c r="B177" s="65" t="s">
        <v>356</v>
      </c>
      <c r="C177" s="247" t="s">
        <v>357</v>
      </c>
      <c r="D177" s="194">
        <v>7138.94</v>
      </c>
      <c r="E177" s="194">
        <v>14343.25</v>
      </c>
      <c r="F177" s="45">
        <f t="shared" si="26"/>
        <v>200.91568216009659</v>
      </c>
    </row>
    <row r="178" spans="1:6" ht="12.75" customHeight="1" x14ac:dyDescent="0.2">
      <c r="A178" s="63">
        <v>323</v>
      </c>
      <c r="B178" s="65" t="s">
        <v>358</v>
      </c>
      <c r="C178" s="247" t="s">
        <v>359</v>
      </c>
      <c r="D178" s="60">
        <f t="shared" ref="D178:E178" si="35">SUM(D179:D187)</f>
        <v>3796610.8699999996</v>
      </c>
      <c r="E178" s="60">
        <f t="shared" si="35"/>
        <v>4971896.51</v>
      </c>
      <c r="F178" s="45">
        <f t="shared" si="26"/>
        <v>130.95617855616581</v>
      </c>
    </row>
    <row r="179" spans="1:6" ht="12.75" customHeight="1" x14ac:dyDescent="0.2">
      <c r="A179" s="63">
        <v>3231</v>
      </c>
      <c r="B179" s="65" t="s">
        <v>360</v>
      </c>
      <c r="C179" s="247" t="s">
        <v>361</v>
      </c>
      <c r="D179" s="194">
        <v>510715.57</v>
      </c>
      <c r="E179" s="194">
        <v>452437.21</v>
      </c>
      <c r="F179" s="45">
        <f t="shared" si="26"/>
        <v>88.588881282785252</v>
      </c>
    </row>
    <row r="180" spans="1:6" ht="12.75" customHeight="1" x14ac:dyDescent="0.2">
      <c r="A180" s="63">
        <v>3232</v>
      </c>
      <c r="B180" s="65" t="s">
        <v>362</v>
      </c>
      <c r="C180" s="247" t="s">
        <v>363</v>
      </c>
      <c r="D180" s="194">
        <v>286306.23</v>
      </c>
      <c r="E180" s="194">
        <v>427598.5</v>
      </c>
      <c r="F180" s="45">
        <f t="shared" si="26"/>
        <v>149.3500508179651</v>
      </c>
    </row>
    <row r="181" spans="1:6" ht="12.75" customHeight="1" x14ac:dyDescent="0.2">
      <c r="A181" s="63">
        <v>3233</v>
      </c>
      <c r="B181" s="65" t="s">
        <v>364</v>
      </c>
      <c r="C181" s="247" t="s">
        <v>365</v>
      </c>
      <c r="D181" s="194">
        <v>211790.26</v>
      </c>
      <c r="E181" s="194">
        <v>433399.39</v>
      </c>
      <c r="F181" s="45">
        <f t="shared" si="26"/>
        <v>204.63612915910295</v>
      </c>
    </row>
    <row r="182" spans="1:6" ht="12.75" customHeight="1" x14ac:dyDescent="0.2">
      <c r="A182" s="63">
        <v>3234</v>
      </c>
      <c r="B182" s="65" t="s">
        <v>366</v>
      </c>
      <c r="C182" s="247" t="s">
        <v>367</v>
      </c>
      <c r="D182" s="194">
        <v>175964.46</v>
      </c>
      <c r="E182" s="194">
        <v>175586.43</v>
      </c>
      <c r="F182" s="45">
        <f t="shared" si="26"/>
        <v>99.785166845623266</v>
      </c>
    </row>
    <row r="183" spans="1:6" ht="12.75" customHeight="1" x14ac:dyDescent="0.2">
      <c r="A183" s="63">
        <v>3235</v>
      </c>
      <c r="B183" s="64" t="s">
        <v>368</v>
      </c>
      <c r="C183" s="247" t="s">
        <v>369</v>
      </c>
      <c r="D183" s="194">
        <v>597191.77</v>
      </c>
      <c r="E183" s="194">
        <v>809522.19</v>
      </c>
      <c r="F183" s="45">
        <f t="shared" si="26"/>
        <v>135.55481348981081</v>
      </c>
    </row>
    <row r="184" spans="1:6" ht="12.75" customHeight="1" x14ac:dyDescent="0.2">
      <c r="A184" s="63">
        <v>3236</v>
      </c>
      <c r="B184" s="64" t="s">
        <v>370</v>
      </c>
      <c r="C184" s="247" t="s">
        <v>371</v>
      </c>
      <c r="D184" s="194">
        <v>323685.86</v>
      </c>
      <c r="E184" s="194">
        <v>393281.63</v>
      </c>
      <c r="F184" s="45">
        <f t="shared" si="26"/>
        <v>121.50102262730908</v>
      </c>
    </row>
    <row r="185" spans="1:6" ht="12.75" customHeight="1" x14ac:dyDescent="0.2">
      <c r="A185" s="63">
        <v>3237</v>
      </c>
      <c r="B185" s="64" t="s">
        <v>372</v>
      </c>
      <c r="C185" s="247" t="s">
        <v>373</v>
      </c>
      <c r="D185" s="194">
        <v>895368.19</v>
      </c>
      <c r="E185" s="194">
        <v>886678.08</v>
      </c>
      <c r="F185" s="45">
        <f t="shared" si="26"/>
        <v>99.029437264238751</v>
      </c>
    </row>
    <row r="186" spans="1:6" ht="12.75" customHeight="1" x14ac:dyDescent="0.2">
      <c r="A186" s="63">
        <v>3238</v>
      </c>
      <c r="B186" s="64" t="s">
        <v>374</v>
      </c>
      <c r="C186" s="247" t="s">
        <v>375</v>
      </c>
      <c r="D186" s="194">
        <v>401366.44</v>
      </c>
      <c r="E186" s="194">
        <v>919562.91</v>
      </c>
      <c r="F186" s="45">
        <f t="shared" si="26"/>
        <v>229.1080714172316</v>
      </c>
    </row>
    <row r="187" spans="1:6" ht="12.75" customHeight="1" x14ac:dyDescent="0.2">
      <c r="A187" s="63">
        <v>3239</v>
      </c>
      <c r="B187" s="64" t="s">
        <v>376</v>
      </c>
      <c r="C187" s="247" t="s">
        <v>377</v>
      </c>
      <c r="D187" s="194">
        <v>394222.09</v>
      </c>
      <c r="E187" s="194">
        <v>473830.17</v>
      </c>
      <c r="F187" s="45">
        <f t="shared" si="26"/>
        <v>120.19371365008998</v>
      </c>
    </row>
    <row r="188" spans="1:6" ht="12.75" customHeight="1" x14ac:dyDescent="0.2">
      <c r="A188" s="63">
        <v>324</v>
      </c>
      <c r="B188" s="64" t="s">
        <v>378</v>
      </c>
      <c r="C188" s="247" t="s">
        <v>379</v>
      </c>
      <c r="D188" s="194">
        <v>3234.01</v>
      </c>
      <c r="E188" s="194">
        <v>2199.81</v>
      </c>
      <c r="F188" s="45">
        <f t="shared" si="26"/>
        <v>68.021125475802478</v>
      </c>
    </row>
    <row r="189" spans="1:6" ht="24" x14ac:dyDescent="0.2">
      <c r="A189" s="70" t="s">
        <v>380</v>
      </c>
      <c r="B189" s="65" t="s">
        <v>381</v>
      </c>
      <c r="C189" s="277" t="s">
        <v>380</v>
      </c>
      <c r="D189" s="60">
        <f>SUM(D190:D193)</f>
        <v>0</v>
      </c>
      <c r="E189" s="60">
        <f>SUM(E190:E193)</f>
        <v>4922682.4399999995</v>
      </c>
      <c r="F189" s="45" t="str">
        <f>IF(D189&lt;&gt;0,IF(E189/D189&gt;=100,"&gt;&gt;100",E189/D189*100),"-")</f>
        <v>-</v>
      </c>
    </row>
    <row r="190" spans="1:6" ht="12.75" customHeight="1" x14ac:dyDescent="0.2">
      <c r="A190" s="70" t="s">
        <v>382</v>
      </c>
      <c r="B190" s="65" t="s">
        <v>383</v>
      </c>
      <c r="C190" s="277" t="s">
        <v>382</v>
      </c>
      <c r="D190" s="192">
        <v>0</v>
      </c>
      <c r="E190" s="192">
        <v>2844183.28</v>
      </c>
      <c r="F190" s="71" t="str">
        <f>IF(D190&lt;&gt;0,IF(E190/D190&gt;=100,"&gt;&gt;100",E190/D190*100),"-")</f>
        <v>-</v>
      </c>
    </row>
    <row r="191" spans="1:6" ht="12.75" customHeight="1" x14ac:dyDescent="0.2">
      <c r="A191" s="70" t="s">
        <v>384</v>
      </c>
      <c r="B191" s="65" t="s">
        <v>385</v>
      </c>
      <c r="C191" s="277" t="s">
        <v>384</v>
      </c>
      <c r="D191" s="192">
        <v>0</v>
      </c>
      <c r="E191" s="192">
        <v>1924499.16</v>
      </c>
      <c r="F191" s="71" t="str">
        <f>IF(D191&lt;&gt;0,IF(E191/D191&gt;=100,"&gt;&gt;100",E191/D191*100),"-")</f>
        <v>-</v>
      </c>
    </row>
    <row r="192" spans="1:6" ht="12.75" customHeight="1" x14ac:dyDescent="0.2">
      <c r="A192" s="70" t="s">
        <v>386</v>
      </c>
      <c r="B192" s="65" t="s">
        <v>387</v>
      </c>
      <c r="C192" s="277" t="s">
        <v>386</v>
      </c>
      <c r="D192" s="192">
        <v>0</v>
      </c>
      <c r="E192" s="192">
        <v>154000</v>
      </c>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303540.34999999998</v>
      </c>
      <c r="E194" s="60">
        <f t="shared" si="36"/>
        <v>350384.04</v>
      </c>
      <c r="F194" s="45">
        <f t="shared" si="26"/>
        <v>115.43244250723174</v>
      </c>
    </row>
    <row r="195" spans="1:6" ht="12.75" customHeight="1" x14ac:dyDescent="0.2">
      <c r="A195" s="63">
        <v>3291</v>
      </c>
      <c r="B195" s="183" t="s">
        <v>392</v>
      </c>
      <c r="C195" s="247" t="s">
        <v>393</v>
      </c>
      <c r="D195" s="194">
        <v>14182.94</v>
      </c>
      <c r="E195" s="194">
        <v>16717.93</v>
      </c>
      <c r="F195" s="45">
        <f t="shared" si="26"/>
        <v>117.87351564626233</v>
      </c>
    </row>
    <row r="196" spans="1:6" ht="12.75" customHeight="1" x14ac:dyDescent="0.2">
      <c r="A196" s="63">
        <v>3292</v>
      </c>
      <c r="B196" s="64" t="s">
        <v>394</v>
      </c>
      <c r="C196" s="247" t="s">
        <v>395</v>
      </c>
      <c r="D196" s="194">
        <v>99919.91</v>
      </c>
      <c r="E196" s="194">
        <v>109666.42</v>
      </c>
      <c r="F196" s="45">
        <f t="shared" si="26"/>
        <v>109.75432223667936</v>
      </c>
    </row>
    <row r="197" spans="1:6" ht="12.75" customHeight="1" x14ac:dyDescent="0.2">
      <c r="A197" s="63">
        <v>3293</v>
      </c>
      <c r="B197" s="64" t="s">
        <v>396</v>
      </c>
      <c r="C197" s="247" t="s">
        <v>397</v>
      </c>
      <c r="D197" s="194">
        <v>145812.64000000001</v>
      </c>
      <c r="E197" s="194">
        <v>109161.01</v>
      </c>
      <c r="F197" s="45">
        <f t="shared" si="26"/>
        <v>74.863886971664456</v>
      </c>
    </row>
    <row r="198" spans="1:6" ht="12.75" customHeight="1" x14ac:dyDescent="0.2">
      <c r="A198" s="63">
        <v>3294</v>
      </c>
      <c r="B198" s="64" t="s">
        <v>398</v>
      </c>
      <c r="C198" s="247" t="s">
        <v>399</v>
      </c>
      <c r="D198" s="194">
        <v>11762.2</v>
      </c>
      <c r="E198" s="194">
        <v>48239.08</v>
      </c>
      <c r="F198" s="45">
        <f t="shared" si="26"/>
        <v>410.11953546105315</v>
      </c>
    </row>
    <row r="199" spans="1:6" ht="12.75" customHeight="1" x14ac:dyDescent="0.2">
      <c r="A199" s="63">
        <v>3295</v>
      </c>
      <c r="B199" s="64" t="s">
        <v>400</v>
      </c>
      <c r="C199" s="247" t="s">
        <v>401</v>
      </c>
      <c r="D199" s="194">
        <v>25207</v>
      </c>
      <c r="E199" s="194">
        <v>1756.18</v>
      </c>
      <c r="F199" s="45">
        <f t="shared" si="26"/>
        <v>6.9670329670329672</v>
      </c>
    </row>
    <row r="200" spans="1:6" ht="12.75" customHeight="1" x14ac:dyDescent="0.2">
      <c r="A200" s="63" t="s">
        <v>402</v>
      </c>
      <c r="B200" s="64" t="s">
        <v>403</v>
      </c>
      <c r="C200" s="247" t="s">
        <v>402</v>
      </c>
      <c r="D200" s="194">
        <v>3863.23</v>
      </c>
      <c r="E200" s="194">
        <v>993.47</v>
      </c>
      <c r="F200" s="45">
        <f t="shared" si="26"/>
        <v>25.716045899415775</v>
      </c>
    </row>
    <row r="201" spans="1:6" ht="12.75" customHeight="1" x14ac:dyDescent="0.2">
      <c r="A201" s="63">
        <v>3299</v>
      </c>
      <c r="B201" s="64" t="s">
        <v>404</v>
      </c>
      <c r="C201" s="247" t="s">
        <v>405</v>
      </c>
      <c r="D201" s="194">
        <v>2792.43</v>
      </c>
      <c r="E201" s="194">
        <v>63849.95</v>
      </c>
      <c r="F201" s="45">
        <f t="shared" si="26"/>
        <v>2286.5371737160826</v>
      </c>
    </row>
    <row r="202" spans="1:6" ht="12.75" customHeight="1" x14ac:dyDescent="0.2">
      <c r="A202" s="63">
        <v>34</v>
      </c>
      <c r="B202" s="183" t="s">
        <v>406</v>
      </c>
      <c r="C202" s="247" t="s">
        <v>407</v>
      </c>
      <c r="D202" s="60">
        <f t="shared" ref="D202:E202" si="37">D203+D208+D216</f>
        <v>19870.88</v>
      </c>
      <c r="E202" s="60">
        <f t="shared" si="37"/>
        <v>9585.65</v>
      </c>
      <c r="F202" s="45">
        <f t="shared" si="26"/>
        <v>48.239685409000508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19870.88</v>
      </c>
      <c r="E216" s="60">
        <f t="shared" si="40"/>
        <v>9585.65</v>
      </c>
      <c r="F216" s="45">
        <f t="shared" si="26"/>
        <v>48.239685409000508</v>
      </c>
    </row>
    <row r="217" spans="1:6" ht="12.75" customHeight="1" x14ac:dyDescent="0.2">
      <c r="A217" s="63">
        <v>3431</v>
      </c>
      <c r="B217" s="182" t="s">
        <v>436</v>
      </c>
      <c r="C217" s="247" t="s">
        <v>437</v>
      </c>
      <c r="D217" s="194">
        <v>11153.94</v>
      </c>
      <c r="E217" s="194">
        <v>3587.44</v>
      </c>
      <c r="F217" s="45">
        <f t="shared" si="26"/>
        <v>32.162984559716115</v>
      </c>
    </row>
    <row r="218" spans="1:6" ht="12.75" customHeight="1" x14ac:dyDescent="0.2">
      <c r="A218" s="63">
        <v>3432</v>
      </c>
      <c r="B218" s="65" t="s">
        <v>438</v>
      </c>
      <c r="C218" s="247" t="s">
        <v>439</v>
      </c>
      <c r="D218" s="194">
        <v>4077.12</v>
      </c>
      <c r="E218" s="194">
        <v>549.85</v>
      </c>
      <c r="F218" s="45">
        <f t="shared" si="26"/>
        <v>13.48623538183816</v>
      </c>
    </row>
    <row r="219" spans="1:6" ht="12.75" customHeight="1" x14ac:dyDescent="0.2">
      <c r="A219" s="63">
        <v>3433</v>
      </c>
      <c r="B219" s="65" t="s">
        <v>440</v>
      </c>
      <c r="C219" s="247" t="s">
        <v>441</v>
      </c>
      <c r="D219" s="194">
        <v>4639.82</v>
      </c>
      <c r="E219" s="194">
        <v>5448.36</v>
      </c>
      <c r="F219" s="45">
        <f t="shared" si="26"/>
        <v>117.42610704725614</v>
      </c>
    </row>
    <row r="220" spans="1:6" ht="12.75" customHeight="1" x14ac:dyDescent="0.2">
      <c r="A220" s="63">
        <v>3434</v>
      </c>
      <c r="B220" s="65" t="s">
        <v>442</v>
      </c>
      <c r="C220" s="247" t="s">
        <v>443</v>
      </c>
      <c r="D220" s="194"/>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271967.62</v>
      </c>
      <c r="E230" s="60">
        <f>E231+E234+E237+E242+E246+E250+E254+E257</f>
        <v>24040088.349999998</v>
      </c>
      <c r="F230" s="45">
        <f t="shared" ref="F230:F245" si="44">IF(D230&lt;&gt;0,IF(E230/D230&gt;=100,"&gt;&gt;100",E230/D230*100),"-")</f>
        <v>8839.3200447906256</v>
      </c>
    </row>
    <row r="231" spans="1:6" ht="12.75" customHeight="1" x14ac:dyDescent="0.2">
      <c r="A231" s="63">
        <v>361</v>
      </c>
      <c r="B231" s="64" t="s">
        <v>464</v>
      </c>
      <c r="C231" s="247" t="s">
        <v>465</v>
      </c>
      <c r="D231" s="60">
        <f t="shared" ref="D231:E231" si="45">SUM(D232:D233)</f>
        <v>0</v>
      </c>
      <c r="E231" s="60">
        <f t="shared" si="45"/>
        <v>154000</v>
      </c>
      <c r="F231" s="45" t="str">
        <f t="shared" si="44"/>
        <v>-</v>
      </c>
    </row>
    <row r="232" spans="1:6" ht="12.75" customHeight="1" x14ac:dyDescent="0.2">
      <c r="A232" s="63">
        <v>3611</v>
      </c>
      <c r="B232" s="64" t="s">
        <v>466</v>
      </c>
      <c r="C232" s="247" t="s">
        <v>467</v>
      </c>
      <c r="D232" s="194">
        <v>0</v>
      </c>
      <c r="E232" s="194">
        <v>154000</v>
      </c>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23864390.27</v>
      </c>
      <c r="F246" s="45" t="str">
        <f t="shared" ref="F246:F249" si="49">IF(D246&lt;&gt;0,IF(E246/D246&gt;=100,"&gt;&gt;100",E246/D246*100),"-")</f>
        <v>-</v>
      </c>
    </row>
    <row r="247" spans="1:6" ht="12.75" customHeight="1" x14ac:dyDescent="0.2">
      <c r="A247" s="63" t="s">
        <v>493</v>
      </c>
      <c r="B247" s="64" t="s">
        <v>494</v>
      </c>
      <c r="C247" s="247" t="s">
        <v>493</v>
      </c>
      <c r="D247" s="194">
        <v>0</v>
      </c>
      <c r="E247" s="194">
        <v>23864390.27</v>
      </c>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195772.76</v>
      </c>
      <c r="E254" s="60">
        <f t="shared" si="52"/>
        <v>21698.080000000002</v>
      </c>
      <c r="F254" s="45">
        <f t="shared" ref="F254:F261" si="53">IF(D254&lt;&gt;0,IF(E254/D254&gt;=100,"&gt;&gt;100",E254/D254*100),"-")</f>
        <v>11.083298820530498</v>
      </c>
    </row>
    <row r="255" spans="1:6" ht="12.75" customHeight="1" x14ac:dyDescent="0.2">
      <c r="A255" s="63" t="s">
        <v>509</v>
      </c>
      <c r="B255" s="64" t="s">
        <v>154</v>
      </c>
      <c r="C255" s="247" t="s">
        <v>509</v>
      </c>
      <c r="D255" s="194">
        <v>195772.76</v>
      </c>
      <c r="E255" s="194">
        <v>21698.080000000002</v>
      </c>
      <c r="F255" s="45">
        <f t="shared" si="53"/>
        <v>11.083298820530498</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76194.86</v>
      </c>
      <c r="E257" s="60">
        <f t="shared" si="54"/>
        <v>0</v>
      </c>
      <c r="F257" s="45">
        <f t="shared" si="53"/>
        <v>0</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76194.86</v>
      </c>
      <c r="E260" s="194">
        <v>0</v>
      </c>
      <c r="F260" s="45">
        <f t="shared" si="53"/>
        <v>0</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72707.75</v>
      </c>
      <c r="E262" s="60">
        <f t="shared" si="55"/>
        <v>59405.67</v>
      </c>
      <c r="F262" s="45">
        <f t="shared" ref="F262:F268" si="56">IF(D262&lt;&gt;0,IF(E262/D262&gt;=100,"&gt;&gt;100",E262/D262*100),"-")</f>
        <v>81.704728863154202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72707.75</v>
      </c>
      <c r="E269" s="60">
        <f t="shared" si="58"/>
        <v>59405.67</v>
      </c>
      <c r="F269" s="45">
        <f t="shared" ref="F269:F272" si="59">IF(D269&lt;&gt;0,IF(E269/D269&gt;=100,"&gt;&gt;100",E269/D269*100),"-")</f>
        <v>81.704728863154202</v>
      </c>
    </row>
    <row r="270" spans="1:6" ht="12.75" customHeight="1" x14ac:dyDescent="0.2">
      <c r="A270" s="63">
        <v>3721</v>
      </c>
      <c r="B270" s="65" t="s">
        <v>533</v>
      </c>
      <c r="C270" s="247" t="s">
        <v>534</v>
      </c>
      <c r="D270" s="194">
        <v>72707.75</v>
      </c>
      <c r="E270" s="194">
        <v>59405.67</v>
      </c>
      <c r="F270" s="45">
        <f t="shared" si="59"/>
        <v>81.704728863154202</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45438695.530000001</v>
      </c>
      <c r="E299" s="60">
        <f>E152-E297+E298</f>
        <v>52678352.719999999</v>
      </c>
      <c r="F299" s="45">
        <f t="shared" si="68"/>
        <v>115.93280155945533</v>
      </c>
    </row>
    <row r="300" spans="1:6" ht="12.75" customHeight="1" x14ac:dyDescent="0.2">
      <c r="A300" s="63" t="s">
        <v>582</v>
      </c>
      <c r="B300" s="64" t="s">
        <v>593</v>
      </c>
      <c r="C300" s="247" t="s">
        <v>594</v>
      </c>
      <c r="D300" s="60">
        <f>IF(D6&gt;=D299,D6-D299,0)</f>
        <v>6847042.4299999997</v>
      </c>
      <c r="E300" s="60">
        <f>IF(E6&gt;=E299,E6-E299,0)</f>
        <v>0</v>
      </c>
      <c r="F300" s="45">
        <f t="shared" si="68"/>
        <v>0</v>
      </c>
    </row>
    <row r="301" spans="1:6" ht="12.75" customHeight="1" x14ac:dyDescent="0.2">
      <c r="A301" s="63" t="s">
        <v>582</v>
      </c>
      <c r="B301" s="64" t="s">
        <v>595</v>
      </c>
      <c r="C301" s="247" t="s">
        <v>596</v>
      </c>
      <c r="D301" s="60">
        <f>IF(D299&gt;=D6,D299-D6,0)</f>
        <v>0</v>
      </c>
      <c r="E301" s="60">
        <f>IF(E299&gt;=E6,E299-E6,0)</f>
        <v>4680332.700000003</v>
      </c>
      <c r="F301" s="45" t="str">
        <f t="shared" si="68"/>
        <v>-</v>
      </c>
    </row>
    <row r="302" spans="1:6" ht="12.75" customHeight="1" x14ac:dyDescent="0.2">
      <c r="A302" s="63">
        <v>92211</v>
      </c>
      <c r="B302" s="64" t="s">
        <v>597</v>
      </c>
      <c r="C302" s="247" t="s">
        <v>598</v>
      </c>
      <c r="D302" s="194">
        <v>47067843.030000001</v>
      </c>
      <c r="E302" s="194">
        <v>48827815.289999999</v>
      </c>
      <c r="F302" s="45">
        <f t="shared" si="68"/>
        <v>103.73922437635017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1775004</v>
      </c>
      <c r="E304" s="194">
        <v>3009313.24</v>
      </c>
      <c r="F304" s="45">
        <f t="shared" si="68"/>
        <v>169.53839202615885</v>
      </c>
    </row>
    <row r="305" spans="1:6" ht="12" x14ac:dyDescent="0.2">
      <c r="A305" s="63">
        <v>9661</v>
      </c>
      <c r="B305" s="220" t="s">
        <v>603</v>
      </c>
      <c r="C305" s="247" t="s">
        <v>604</v>
      </c>
      <c r="D305" s="194">
        <v>1011186.02</v>
      </c>
      <c r="E305" s="194">
        <v>1277019.58</v>
      </c>
      <c r="F305" s="45">
        <f t="shared" si="68"/>
        <v>126.28928354844146</v>
      </c>
    </row>
    <row r="306" spans="1:6" ht="12.75" customHeight="1" x14ac:dyDescent="0.2">
      <c r="A306" s="249" t="s">
        <v>605</v>
      </c>
      <c r="B306" s="184" t="s">
        <v>606</v>
      </c>
      <c r="C306" s="250" t="s">
        <v>605</v>
      </c>
      <c r="D306" s="196">
        <v>26431717.309999999</v>
      </c>
      <c r="E306" s="196">
        <v>27202818.370000001</v>
      </c>
      <c r="F306" s="61">
        <f t="shared" si="68"/>
        <v>102.91733242663075</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5523.68</v>
      </c>
      <c r="E308" s="60">
        <f t="shared" si="71"/>
        <v>1080.5999999999999</v>
      </c>
      <c r="F308" s="45">
        <f t="shared" ref="F308:F428" si="72">IF(D308&lt;&gt;0,IF(E308/D308&gt;=100,"&gt;&gt;100",E308/D308*100),"-")</f>
        <v>19.56304492657069</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5523.68</v>
      </c>
      <c r="E321" s="60">
        <f t="shared" si="76"/>
        <v>1080.5999999999999</v>
      </c>
      <c r="F321" s="45">
        <f t="shared" si="72"/>
        <v>19.56304492657069</v>
      </c>
    </row>
    <row r="322" spans="1:6" ht="12.75" customHeight="1" x14ac:dyDescent="0.2">
      <c r="A322" s="63">
        <v>721</v>
      </c>
      <c r="B322" s="64" t="s">
        <v>636</v>
      </c>
      <c r="C322" s="247" t="s">
        <v>637</v>
      </c>
      <c r="D322" s="60">
        <f t="shared" ref="D322:E322" si="77">SUM(D323:D326)</f>
        <v>81.680000000000007</v>
      </c>
      <c r="E322" s="60">
        <f t="shared" si="77"/>
        <v>0</v>
      </c>
      <c r="F322" s="45">
        <f t="shared" si="72"/>
        <v>0</v>
      </c>
    </row>
    <row r="323" spans="1:6" ht="12.75" customHeight="1" x14ac:dyDescent="0.2">
      <c r="A323" s="63">
        <v>7211</v>
      </c>
      <c r="B323" s="64" t="s">
        <v>638</v>
      </c>
      <c r="C323" s="247" t="s">
        <v>639</v>
      </c>
      <c r="D323" s="194">
        <v>81.680000000000007</v>
      </c>
      <c r="E323" s="194">
        <v>0</v>
      </c>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2</v>
      </c>
      <c r="E327" s="60">
        <f t="shared" si="78"/>
        <v>0</v>
      </c>
      <c r="F327" s="45">
        <f t="shared" si="72"/>
        <v>0</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2</v>
      </c>
      <c r="E331" s="194"/>
      <c r="F331" s="45">
        <f t="shared" si="72"/>
        <v>0</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5440</v>
      </c>
      <c r="E336" s="60">
        <f t="shared" si="79"/>
        <v>1080.5999999999999</v>
      </c>
      <c r="F336" s="45">
        <f t="shared" si="72"/>
        <v>19.86397058823529</v>
      </c>
    </row>
    <row r="337" spans="1:6" ht="12.75" customHeight="1" x14ac:dyDescent="0.2">
      <c r="A337" s="63">
        <v>7231</v>
      </c>
      <c r="B337" s="64" t="s">
        <v>666</v>
      </c>
      <c r="C337" s="247" t="s">
        <v>667</v>
      </c>
      <c r="D337" s="194">
        <v>5440</v>
      </c>
      <c r="E337" s="194">
        <v>1080.5999999999999</v>
      </c>
      <c r="F337" s="45">
        <f t="shared" si="72"/>
        <v>19.86397058823529</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4492459.34</v>
      </c>
      <c r="E360" s="60">
        <f t="shared" si="86"/>
        <v>1433846.66</v>
      </c>
      <c r="F360" s="45">
        <f t="shared" si="72"/>
        <v>31.916742066718406</v>
      </c>
    </row>
    <row r="361" spans="1:6" ht="12.75" customHeight="1" x14ac:dyDescent="0.2">
      <c r="A361" s="63">
        <v>41</v>
      </c>
      <c r="B361" s="64" t="s">
        <v>714</v>
      </c>
      <c r="C361" s="247" t="s">
        <v>715</v>
      </c>
      <c r="D361" s="60">
        <f t="shared" ref="D361:E361" si="87">D362+D366</f>
        <v>65484.34</v>
      </c>
      <c r="E361" s="60">
        <f t="shared" si="87"/>
        <v>44943.75</v>
      </c>
      <c r="F361" s="45">
        <f t="shared" si="72"/>
        <v>68.632821221073627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65484.34</v>
      </c>
      <c r="E366" s="60">
        <f t="shared" si="89"/>
        <v>44943.75</v>
      </c>
      <c r="F366" s="45">
        <f t="shared" si="72"/>
        <v>68.632821221073627</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32304.34</v>
      </c>
      <c r="E369" s="194">
        <v>29943.75</v>
      </c>
      <c r="F369" s="45">
        <f t="shared" si="72"/>
        <v>92.692653680589046</v>
      </c>
    </row>
    <row r="370" spans="1:6" ht="12.75" customHeight="1" x14ac:dyDescent="0.2">
      <c r="A370" s="63">
        <v>4124</v>
      </c>
      <c r="B370" s="64" t="s">
        <v>628</v>
      </c>
      <c r="C370" s="247" t="s">
        <v>727</v>
      </c>
      <c r="D370" s="194">
        <v>33180</v>
      </c>
      <c r="E370" s="194">
        <v>15000</v>
      </c>
      <c r="F370" s="45">
        <f t="shared" si="72"/>
        <v>45.207956600361662</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888168.07000000007</v>
      </c>
      <c r="E373" s="60">
        <f t="shared" si="90"/>
        <v>1339655.4099999999</v>
      </c>
      <c r="F373" s="45">
        <f t="shared" si="72"/>
        <v>150.83354775408665</v>
      </c>
    </row>
    <row r="374" spans="1:6" ht="12.75" customHeight="1" x14ac:dyDescent="0.2">
      <c r="A374" s="63">
        <v>421</v>
      </c>
      <c r="B374" s="64" t="s">
        <v>732</v>
      </c>
      <c r="C374" s="247" t="s">
        <v>733</v>
      </c>
      <c r="D374" s="60">
        <f t="shared" ref="D374:E374" si="91">SUM(D375:D378)</f>
        <v>0</v>
      </c>
      <c r="E374" s="60">
        <f t="shared" si="91"/>
        <v>2538.23</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2538.23</v>
      </c>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817259.14000000013</v>
      </c>
      <c r="E379" s="60">
        <f t="shared" si="92"/>
        <v>1267055</v>
      </c>
      <c r="F379" s="45">
        <f t="shared" si="72"/>
        <v>155.03711588958183</v>
      </c>
    </row>
    <row r="380" spans="1:6" ht="12.75" customHeight="1" x14ac:dyDescent="0.2">
      <c r="A380" s="63">
        <v>4221</v>
      </c>
      <c r="B380" s="64" t="s">
        <v>648</v>
      </c>
      <c r="C380" s="247" t="s">
        <v>740</v>
      </c>
      <c r="D380" s="194">
        <v>460613.09</v>
      </c>
      <c r="E380" s="194">
        <v>215959.02</v>
      </c>
      <c r="F380" s="45">
        <f t="shared" si="72"/>
        <v>46.885124345901673</v>
      </c>
    </row>
    <row r="381" spans="1:6" ht="12.75" customHeight="1" x14ac:dyDescent="0.2">
      <c r="A381" s="63">
        <v>4222</v>
      </c>
      <c r="B381" s="64" t="s">
        <v>741</v>
      </c>
      <c r="C381" s="247" t="s">
        <v>742</v>
      </c>
      <c r="D381" s="194">
        <v>28466.25</v>
      </c>
      <c r="E381" s="194">
        <v>0</v>
      </c>
      <c r="F381" s="45">
        <f t="shared" si="72"/>
        <v>0</v>
      </c>
    </row>
    <row r="382" spans="1:6" ht="12.75" customHeight="1" x14ac:dyDescent="0.2">
      <c r="A382" s="63">
        <v>4223</v>
      </c>
      <c r="B382" s="64" t="s">
        <v>652</v>
      </c>
      <c r="C382" s="247" t="s">
        <v>743</v>
      </c>
      <c r="D382" s="194">
        <v>20680.96</v>
      </c>
      <c r="E382" s="194">
        <v>154611.87</v>
      </c>
      <c r="F382" s="45">
        <f t="shared" si="72"/>
        <v>747.60489841864205</v>
      </c>
    </row>
    <row r="383" spans="1:6" ht="12.75" customHeight="1" x14ac:dyDescent="0.2">
      <c r="A383" s="63">
        <v>4224</v>
      </c>
      <c r="B383" s="64" t="s">
        <v>654</v>
      </c>
      <c r="C383" s="247" t="s">
        <v>744</v>
      </c>
      <c r="D383" s="194">
        <v>291643.09000000003</v>
      </c>
      <c r="E383" s="194">
        <v>888658.34</v>
      </c>
      <c r="F383" s="45">
        <f t="shared" si="72"/>
        <v>304.70749024089685</v>
      </c>
    </row>
    <row r="384" spans="1:6" ht="12.75" customHeight="1" x14ac:dyDescent="0.2">
      <c r="A384" s="70">
        <v>4225</v>
      </c>
      <c r="B384" s="65" t="s">
        <v>656</v>
      </c>
      <c r="C384" s="278" t="s">
        <v>745</v>
      </c>
      <c r="D384" s="192">
        <v>0</v>
      </c>
      <c r="E384" s="192">
        <v>7825.77</v>
      </c>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15855.75</v>
      </c>
      <c r="E386" s="194">
        <v>0</v>
      </c>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70908.929999999993</v>
      </c>
      <c r="E388" s="60">
        <f t="shared" si="93"/>
        <v>59865.03</v>
      </c>
      <c r="F388" s="45">
        <f t="shared" si="72"/>
        <v>84.425233888030746</v>
      </c>
    </row>
    <row r="389" spans="1:6" ht="12.75" customHeight="1" x14ac:dyDescent="0.2">
      <c r="A389" s="63">
        <v>4231</v>
      </c>
      <c r="B389" s="64" t="s">
        <v>666</v>
      </c>
      <c r="C389" s="247" t="s">
        <v>751</v>
      </c>
      <c r="D389" s="194">
        <v>70908.929999999993</v>
      </c>
      <c r="E389" s="194">
        <v>59865.03</v>
      </c>
      <c r="F389" s="45">
        <f t="shared" si="72"/>
        <v>84.425233888030746</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197.15</v>
      </c>
      <c r="F393" s="45" t="str">
        <f t="shared" si="72"/>
        <v>-</v>
      </c>
    </row>
    <row r="394" spans="1:6" ht="12.75" customHeight="1" x14ac:dyDescent="0.2">
      <c r="A394" s="63">
        <v>4241</v>
      </c>
      <c r="B394" s="64" t="s">
        <v>757</v>
      </c>
      <c r="C394" s="247" t="s">
        <v>758</v>
      </c>
      <c r="D394" s="194">
        <v>0</v>
      </c>
      <c r="E394" s="194">
        <v>197.15</v>
      </c>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10000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10000</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3538806.9299999997</v>
      </c>
      <c r="E412" s="60">
        <f t="shared" si="100"/>
        <v>49247.5</v>
      </c>
      <c r="F412" s="45">
        <f t="shared" si="72"/>
        <v>1.3916413348947523</v>
      </c>
    </row>
    <row r="413" spans="1:6" ht="12.75" customHeight="1" x14ac:dyDescent="0.2">
      <c r="A413" s="63">
        <v>451</v>
      </c>
      <c r="B413" s="64" t="s">
        <v>785</v>
      </c>
      <c r="C413" s="247" t="s">
        <v>786</v>
      </c>
      <c r="D413" s="194">
        <v>3211897.01</v>
      </c>
      <c r="E413" s="194">
        <v>1962.5</v>
      </c>
      <c r="F413" s="45">
        <f t="shared" si="72"/>
        <v>6.1100962885481822E-2</v>
      </c>
    </row>
    <row r="414" spans="1:6" ht="12.75" customHeight="1" x14ac:dyDescent="0.2">
      <c r="A414" s="63">
        <v>452</v>
      </c>
      <c r="B414" s="64" t="s">
        <v>787</v>
      </c>
      <c r="C414" s="247" t="s">
        <v>788</v>
      </c>
      <c r="D414" s="194">
        <v>53776.17</v>
      </c>
      <c r="E414" s="194">
        <v>16285</v>
      </c>
      <c r="F414" s="45">
        <f t="shared" si="72"/>
        <v>30.28293015289114</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273133.75</v>
      </c>
      <c r="E416" s="194">
        <v>31000</v>
      </c>
      <c r="F416" s="45">
        <f t="shared" si="72"/>
        <v>11.34975080889857</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4486935.66</v>
      </c>
      <c r="E418" s="60">
        <f t="shared" si="102"/>
        <v>1432766.0599999998</v>
      </c>
      <c r="F418" s="45">
        <f t="shared" si="72"/>
        <v>31.931950189809495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5146335.9400000004</v>
      </c>
      <c r="E420" s="194">
        <v>4585615.8899999997</v>
      </c>
      <c r="F420" s="45">
        <f t="shared" si="72"/>
        <v>89.104480225595211</v>
      </c>
    </row>
    <row r="421" spans="1:6" ht="12.75" customHeight="1" x14ac:dyDescent="0.2">
      <c r="A421" s="63">
        <v>97</v>
      </c>
      <c r="B421" s="220" t="s">
        <v>801</v>
      </c>
      <c r="C421" s="247" t="s">
        <v>802</v>
      </c>
      <c r="D421" s="194">
        <v>11161.8</v>
      </c>
      <c r="E421" s="194">
        <v>11161.8</v>
      </c>
      <c r="F421" s="45">
        <f t="shared" si="72"/>
        <v>100</v>
      </c>
    </row>
    <row r="422" spans="1:6" ht="12.75" customHeight="1" x14ac:dyDescent="0.2">
      <c r="A422" s="63" t="s">
        <v>582</v>
      </c>
      <c r="B422" s="64" t="s">
        <v>803</v>
      </c>
      <c r="C422" s="247" t="s">
        <v>804</v>
      </c>
      <c r="D422" s="60">
        <f>D6+D308</f>
        <v>52291261.640000001</v>
      </c>
      <c r="E422" s="60">
        <f>E6+E308</f>
        <v>47999100.619999997</v>
      </c>
      <c r="F422" s="45">
        <f t="shared" si="72"/>
        <v>91.791819731660993</v>
      </c>
    </row>
    <row r="423" spans="1:6" ht="12.75" customHeight="1" x14ac:dyDescent="0.2">
      <c r="A423" s="63" t="s">
        <v>582</v>
      </c>
      <c r="B423" s="64" t="s">
        <v>805</v>
      </c>
      <c r="C423" s="247" t="s">
        <v>806</v>
      </c>
      <c r="D423" s="60">
        <f t="shared" ref="D423:E423" si="103">D299+D360</f>
        <v>49931154.870000005</v>
      </c>
      <c r="E423" s="60">
        <f t="shared" si="103"/>
        <v>54112199.379999995</v>
      </c>
      <c r="F423" s="45">
        <f t="shared" si="72"/>
        <v>108.3736186773282</v>
      </c>
    </row>
    <row r="424" spans="1:6" ht="12.75" customHeight="1" x14ac:dyDescent="0.2">
      <c r="A424" s="63" t="s">
        <v>582</v>
      </c>
      <c r="B424" s="64" t="s">
        <v>807</v>
      </c>
      <c r="C424" s="247" t="s">
        <v>808</v>
      </c>
      <c r="D424" s="60">
        <f t="shared" ref="D424:E424" si="104">IF(D422&gt;=D423,D422-D423,0)</f>
        <v>2360106.7699999958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6113098.7599999979</v>
      </c>
      <c r="F425" s="45" t="str">
        <f t="shared" si="72"/>
        <v>-</v>
      </c>
    </row>
    <row r="426" spans="1:6" ht="12.75" customHeight="1" x14ac:dyDescent="0.2">
      <c r="A426" s="251" t="s">
        <v>811</v>
      </c>
      <c r="B426" s="183" t="s">
        <v>812</v>
      </c>
      <c r="C426" s="252" t="s">
        <v>813</v>
      </c>
      <c r="D426" s="60">
        <f t="shared" ref="D426:E426" si="106">IF(D302-D303+D419-D420&gt;=0,D302-D303+D419-D420,0)</f>
        <v>41921507.090000004</v>
      </c>
      <c r="E426" s="60">
        <f t="shared" si="106"/>
        <v>44242199.399999999</v>
      </c>
      <c r="F426" s="45">
        <f t="shared" si="72"/>
        <v>105.53580362704464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1786165.8</v>
      </c>
      <c r="E428" s="81">
        <f t="shared" si="108"/>
        <v>3020475.04</v>
      </c>
      <c r="F428" s="61">
        <f t="shared" si="72"/>
        <v>169.10384467108261</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4605.21</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4605.21</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v>4605.21</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23726.639999999999</v>
      </c>
      <c r="F535" s="45" t="str">
        <f t="shared" si="109"/>
        <v>-</v>
      </c>
    </row>
    <row r="536" spans="1:6" ht="24" x14ac:dyDescent="0.2">
      <c r="A536" s="63">
        <v>51</v>
      </c>
      <c r="B536" s="65" t="s">
        <v>1032</v>
      </c>
      <c r="C536" s="247" t="s">
        <v>1033</v>
      </c>
      <c r="D536" s="60">
        <f>D537+D542+D545+D549+D550+D557+D562+D570</f>
        <v>0</v>
      </c>
      <c r="E536" s="60">
        <f>E537+E542+E545+E549+E550+E557+E562+E570</f>
        <v>23726.639999999999</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v>23726.639999999999</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19121.43</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11209.14</v>
      </c>
      <c r="F642" s="45" t="str">
        <f t="shared" si="109"/>
        <v>-</v>
      </c>
    </row>
    <row r="643" spans="1:6" ht="12.75" customHeight="1" x14ac:dyDescent="0.2">
      <c r="A643" s="63" t="s">
        <v>582</v>
      </c>
      <c r="B643" s="64" t="s">
        <v>1236</v>
      </c>
      <c r="C643" s="247" t="s">
        <v>1237</v>
      </c>
      <c r="D643" s="60">
        <f>D422+D430</f>
        <v>52291261.640000001</v>
      </c>
      <c r="E643" s="60">
        <f>E422+E430</f>
        <v>48003705.829999998</v>
      </c>
      <c r="F643" s="45">
        <f t="shared" si="109"/>
        <v>91.800626575970284</v>
      </c>
    </row>
    <row r="644" spans="1:6" ht="12.75" customHeight="1" x14ac:dyDescent="0.2">
      <c r="A644" s="63" t="s">
        <v>582</v>
      </c>
      <c r="B644" s="64" t="s">
        <v>1238</v>
      </c>
      <c r="C644" s="247" t="s">
        <v>1239</v>
      </c>
      <c r="D644" s="60">
        <f>D423+D535</f>
        <v>49931154.870000005</v>
      </c>
      <c r="E644" s="60">
        <f>E423+E535</f>
        <v>54135926.019999996</v>
      </c>
      <c r="F644" s="45">
        <f t="shared" si="109"/>
        <v>108.42113738596166</v>
      </c>
    </row>
    <row r="645" spans="1:6" ht="12.75" customHeight="1" x14ac:dyDescent="0.2">
      <c r="A645" s="63" t="s">
        <v>582</v>
      </c>
      <c r="B645" s="64" t="s">
        <v>1240</v>
      </c>
      <c r="C645" s="247" t="s">
        <v>1241</v>
      </c>
      <c r="D645" s="60">
        <f t="shared" ref="D645:E645" si="163">IF(D643&gt;=D644,D643-D644,0)</f>
        <v>2360106.7699999958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6132220.1899999976</v>
      </c>
      <c r="F646" s="45" t="str">
        <f t="shared" si="109"/>
        <v>-</v>
      </c>
    </row>
    <row r="647" spans="1:6" ht="24" x14ac:dyDescent="0.2">
      <c r="A647" s="251" t="s">
        <v>1244</v>
      </c>
      <c r="B647" s="64" t="s">
        <v>1245</v>
      </c>
      <c r="C647" s="252" t="s">
        <v>1244</v>
      </c>
      <c r="D647" s="60">
        <f>IF(D426-D427+D641-D642&gt;=0,D426-D427+D641-D642,0)</f>
        <v>41921507.090000004</v>
      </c>
      <c r="E647" s="60">
        <f>IF(E426-E427+E641-E642&gt;=0,E426-E427+E641-E642,0)</f>
        <v>44230990.259999998</v>
      </c>
      <c r="F647" s="45">
        <f t="shared" si="109"/>
        <v>105.50906522764517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44281613.859999999</v>
      </c>
      <c r="E649" s="60">
        <f t="shared" si="165"/>
        <v>38098770.07</v>
      </c>
      <c r="F649" s="45">
        <f t="shared" si="109"/>
        <v>86.037447032649766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39370.67</v>
      </c>
      <c r="E651" s="196">
        <v>46671.839999999997</v>
      </c>
      <c r="F651" s="61">
        <f t="shared" si="109"/>
        <v>118.54469329579609</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25706068.52</v>
      </c>
      <c r="E653" s="194">
        <v>27407176.350000001</v>
      </c>
      <c r="F653" s="45">
        <f t="shared" ref="F653:F740" si="167">IF(D653&lt;&gt;0,IF(E653/D653&gt;=100,"&gt;&gt;100",E653/D653*100),"-")</f>
        <v>106.61753402188474</v>
      </c>
    </row>
    <row r="654" spans="1:6" ht="12.75" customHeight="1" x14ac:dyDescent="0.2">
      <c r="A654" s="63" t="s">
        <v>1257</v>
      </c>
      <c r="B654" s="64" t="s">
        <v>1258</v>
      </c>
      <c r="C654" s="247" t="s">
        <v>1257</v>
      </c>
      <c r="D654" s="194">
        <v>37700183.380000003</v>
      </c>
      <c r="E654" s="194">
        <v>59441965.859999999</v>
      </c>
      <c r="F654" s="45">
        <f t="shared" si="167"/>
        <v>157.67023003801631</v>
      </c>
    </row>
    <row r="655" spans="1:6" ht="12.75" customHeight="1" x14ac:dyDescent="0.2">
      <c r="A655" s="63" t="s">
        <v>1259</v>
      </c>
      <c r="B655" s="64" t="s">
        <v>1260</v>
      </c>
      <c r="C655" s="247" t="s">
        <v>1259</v>
      </c>
      <c r="D655" s="194">
        <v>35999075.549999997</v>
      </c>
      <c r="E655" s="194">
        <v>86841864.480000004</v>
      </c>
      <c r="F655" s="45">
        <f t="shared" si="167"/>
        <v>241.23359601105093</v>
      </c>
    </row>
    <row r="656" spans="1:6" ht="24" x14ac:dyDescent="0.2">
      <c r="A656" s="63">
        <v>11</v>
      </c>
      <c r="B656" s="64" t="s">
        <v>1261</v>
      </c>
      <c r="C656" s="247" t="s">
        <v>1262</v>
      </c>
      <c r="D656" s="60">
        <f t="shared" ref="D656:E656" si="168">+D653+D654-D655</f>
        <v>27407176.350000009</v>
      </c>
      <c r="E656" s="60">
        <f t="shared" si="168"/>
        <v>7277.7300000041723</v>
      </c>
      <c r="F656" s="45">
        <f t="shared" si="167"/>
        <v>2.6554103593397611E-2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413</v>
      </c>
      <c r="E658" s="253">
        <v>438</v>
      </c>
      <c r="F658" s="45">
        <f t="shared" si="167"/>
        <v>106.05326876513317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384</v>
      </c>
      <c r="E660" s="253">
        <v>399</v>
      </c>
      <c r="F660" s="45">
        <f t="shared" si="167"/>
        <v>103.90625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19545.689999999999</v>
      </c>
      <c r="E669" s="194">
        <v>0</v>
      </c>
      <c r="F669" s="45">
        <f t="shared" si="167"/>
        <v>0</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43014.96</v>
      </c>
      <c r="E677" s="192">
        <v>0</v>
      </c>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34724.230000000003</v>
      </c>
      <c r="E702" s="192">
        <v>0</v>
      </c>
      <c r="F702" s="71">
        <f t="shared" si="167"/>
        <v>0</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v>30278.55</v>
      </c>
      <c r="F704" s="71" t="str">
        <f t="shared" si="167"/>
        <v>-</v>
      </c>
    </row>
    <row r="705" spans="1:6" ht="24" x14ac:dyDescent="0.2">
      <c r="A705" s="70" t="s">
        <v>1345</v>
      </c>
      <c r="B705" s="182" t="s">
        <v>1346</v>
      </c>
      <c r="C705" s="278" t="s">
        <v>1345</v>
      </c>
      <c r="D705" s="192">
        <v>91616.03</v>
      </c>
      <c r="E705" s="192">
        <v>2889.51</v>
      </c>
      <c r="F705" s="71">
        <f t="shared" si="167"/>
        <v>3.1539349609451541</v>
      </c>
    </row>
    <row r="706" spans="1:6" ht="12.75" customHeight="1" x14ac:dyDescent="0.2">
      <c r="A706" s="70">
        <v>63821</v>
      </c>
      <c r="B706" s="182" t="s">
        <v>1347</v>
      </c>
      <c r="C706" s="278" t="s">
        <v>1348</v>
      </c>
      <c r="D706" s="192">
        <v>1101.25</v>
      </c>
      <c r="E706" s="192">
        <v>0</v>
      </c>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346851.37</v>
      </c>
      <c r="E724" s="192">
        <v>411063.78</v>
      </c>
      <c r="F724" s="71">
        <f t="shared" si="167"/>
        <v>118.5129469144089</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1807.51</v>
      </c>
      <c r="E726" s="192">
        <v>5744.82</v>
      </c>
      <c r="F726" s="71">
        <f t="shared" si="167"/>
        <v>317.83060674629741</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23352.46</v>
      </c>
      <c r="E732" s="192">
        <v>28753.88</v>
      </c>
      <c r="F732" s="71">
        <f t="shared" si="167"/>
        <v>123.12998287974801</v>
      </c>
    </row>
    <row r="733" spans="1:6" ht="12.75" customHeight="1" x14ac:dyDescent="0.2">
      <c r="A733" s="70">
        <v>31215</v>
      </c>
      <c r="B733" s="65" t="s">
        <v>1396</v>
      </c>
      <c r="C733" s="278" t="s">
        <v>1397</v>
      </c>
      <c r="D733" s="192">
        <v>13078.05</v>
      </c>
      <c r="E733" s="192">
        <v>11036</v>
      </c>
      <c r="F733" s="71">
        <f t="shared" si="167"/>
        <v>84.385669117337841</v>
      </c>
    </row>
    <row r="734" spans="1:6" ht="12.75" customHeight="1" x14ac:dyDescent="0.2">
      <c r="A734" s="70">
        <v>32121</v>
      </c>
      <c r="B734" s="65" t="s">
        <v>1398</v>
      </c>
      <c r="C734" s="278" t="s">
        <v>1399</v>
      </c>
      <c r="D734" s="192">
        <v>214673.42</v>
      </c>
      <c r="E734" s="192">
        <v>219691.47</v>
      </c>
      <c r="F734" s="71">
        <f t="shared" si="167"/>
        <v>102.33752739393634</v>
      </c>
    </row>
    <row r="735" spans="1:6" ht="12.75" customHeight="1" x14ac:dyDescent="0.2">
      <c r="A735" s="63" t="s">
        <v>1400</v>
      </c>
      <c r="B735" s="64" t="s">
        <v>1401</v>
      </c>
      <c r="C735" s="247" t="s">
        <v>1400</v>
      </c>
      <c r="D735" s="194"/>
      <c r="E735" s="194"/>
      <c r="F735" s="45" t="str">
        <f t="shared" si="167"/>
        <v>-</v>
      </c>
    </row>
    <row r="736" spans="1:6" ht="12.75" customHeight="1" x14ac:dyDescent="0.2">
      <c r="A736" s="63" t="s">
        <v>1402</v>
      </c>
      <c r="B736" s="64" t="s">
        <v>1403</v>
      </c>
      <c r="C736" s="247" t="s">
        <v>1402</v>
      </c>
      <c r="D736" s="194">
        <v>1264.78</v>
      </c>
      <c r="E736" s="194">
        <v>39435.199999999997</v>
      </c>
      <c r="F736" s="45">
        <f t="shared" si="167"/>
        <v>3117.9493666882777</v>
      </c>
    </row>
    <row r="737" spans="1:6" ht="12.75" customHeight="1" x14ac:dyDescent="0.2">
      <c r="A737" s="63" t="s">
        <v>1404</v>
      </c>
      <c r="B737" s="64" t="s">
        <v>1405</v>
      </c>
      <c r="C737" s="247" t="s">
        <v>1404</v>
      </c>
      <c r="D737" s="194">
        <v>68915.92</v>
      </c>
      <c r="E737" s="194">
        <v>87578.85</v>
      </c>
      <c r="F737" s="45">
        <f t="shared" si="167"/>
        <v>127.08072387338079</v>
      </c>
    </row>
    <row r="738" spans="1:6" ht="12.75" customHeight="1" x14ac:dyDescent="0.2">
      <c r="A738" s="63" t="s">
        <v>1406</v>
      </c>
      <c r="B738" s="64" t="s">
        <v>1407</v>
      </c>
      <c r="C738" s="247" t="s">
        <v>1406</v>
      </c>
      <c r="D738" s="194">
        <v>495723.19</v>
      </c>
      <c r="E738" s="194">
        <v>429650.94</v>
      </c>
      <c r="F738" s="45">
        <f t="shared" si="167"/>
        <v>86.67154344746308</v>
      </c>
    </row>
    <row r="739" spans="1:6" ht="12.75" customHeight="1" x14ac:dyDescent="0.2">
      <c r="A739" s="70" t="s">
        <v>1408</v>
      </c>
      <c r="B739" s="65" t="s">
        <v>1409</v>
      </c>
      <c r="C739" s="278" t="s">
        <v>1408</v>
      </c>
      <c r="D739" s="192">
        <v>24716.26</v>
      </c>
      <c r="E739" s="192">
        <v>62809.82</v>
      </c>
      <c r="F739" s="71">
        <f t="shared" si="167"/>
        <v>254.12347984687008</v>
      </c>
    </row>
    <row r="740" spans="1:6" ht="12.75" customHeight="1" x14ac:dyDescent="0.2">
      <c r="A740" s="70" t="s">
        <v>1410</v>
      </c>
      <c r="B740" s="65" t="s">
        <v>1411</v>
      </c>
      <c r="C740" s="278" t="s">
        <v>1410</v>
      </c>
      <c r="D740" s="192"/>
      <c r="E740" s="192"/>
      <c r="F740" s="71" t="str">
        <f t="shared" si="167"/>
        <v>-</v>
      </c>
    </row>
    <row r="741" spans="1:6" ht="12.75" customHeight="1" x14ac:dyDescent="0.2">
      <c r="A741" s="70">
        <v>32911</v>
      </c>
      <c r="B741" s="65" t="s">
        <v>1412</v>
      </c>
      <c r="C741" s="278" t="s">
        <v>1413</v>
      </c>
      <c r="D741" s="192">
        <v>5626.16</v>
      </c>
      <c r="E741" s="192">
        <v>5572.52</v>
      </c>
      <c r="F741" s="71">
        <f t="shared" ref="F741:F1006" si="169">IF(D741&lt;&gt;0,IF(E741/D741&gt;=100,"&gt;&gt;100",E741/D741*100),"-")</f>
        <v>99.04659661296516</v>
      </c>
    </row>
    <row r="742" spans="1:6" ht="12.75" customHeight="1" x14ac:dyDescent="0.2">
      <c r="A742" s="70" t="s">
        <v>1414</v>
      </c>
      <c r="B742" s="65" t="s">
        <v>1415</v>
      </c>
      <c r="C742" s="278" t="s">
        <v>1414</v>
      </c>
      <c r="D742" s="192">
        <v>17591.77</v>
      </c>
      <c r="E742" s="192">
        <v>18293.29</v>
      </c>
      <c r="F742" s="71">
        <f t="shared" si="169"/>
        <v>103.98777382832995</v>
      </c>
    </row>
    <row r="743" spans="1:6" ht="12.75" customHeight="1" x14ac:dyDescent="0.2">
      <c r="A743" s="70" t="s">
        <v>1416</v>
      </c>
      <c r="B743" s="65" t="s">
        <v>1417</v>
      </c>
      <c r="C743" s="277" t="s">
        <v>1416</v>
      </c>
      <c r="D743" s="192">
        <v>0</v>
      </c>
      <c r="E743" s="192">
        <v>41135.06</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195772.76</v>
      </c>
      <c r="E824" s="192">
        <v>21698.080000000002</v>
      </c>
      <c r="F824" s="71">
        <f t="shared" si="169"/>
        <v>11.083298820530498</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72707.75</v>
      </c>
      <c r="E846" s="194">
        <v>59405.67</v>
      </c>
      <c r="F846" s="45">
        <f t="shared" si="169"/>
        <v>81.704728863154202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377" zoomScale="110" zoomScaleNormal="110" workbookViewId="0">
      <selection activeCell="E396" sqref="E3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81700950.250000015</v>
      </c>
      <c r="E6" s="180">
        <f t="shared" si="0"/>
        <v>77687814.840000004</v>
      </c>
      <c r="F6" s="181">
        <f t="shared" ref="F6:F298" si="1">IF(D6&gt;0,IF(E6/D6&gt;=100,"&gt;&gt;100",E6/D6*100),"-")</f>
        <v>95.088018685559888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48938462.350000009</v>
      </c>
      <c r="E7" s="79">
        <f t="shared" si="2"/>
        <v>43669190.5</v>
      </c>
      <c r="F7" s="71">
        <f t="shared" si="1"/>
        <v>89.232861849407882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894152.38000000012</v>
      </c>
      <c r="E8" s="79">
        <f>E9+E10-E11</f>
        <v>915346.76</v>
      </c>
      <c r="F8" s="71">
        <f t="shared" si="1"/>
        <v>102.37033200090568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130136.94</v>
      </c>
      <c r="E9" s="192">
        <v>130136.94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987998.88</v>
      </c>
      <c r="E10" s="192">
        <v>1017942.63</v>
      </c>
      <c r="F10" s="71">
        <f t="shared" si="1"/>
        <v>103.03074736279055</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223983.44</v>
      </c>
      <c r="E11" s="192">
        <v>232732.81</v>
      </c>
      <c r="F11" s="71">
        <f t="shared" si="1"/>
        <v>103.90625753403913</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30318005.800000008</v>
      </c>
      <c r="E12" s="79">
        <f t="shared" si="3"/>
        <v>29549899.550000001</v>
      </c>
      <c r="F12" s="71">
        <f t="shared" si="1"/>
        <v>97.466501408215947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24645458.900000002</v>
      </c>
      <c r="E13" s="79">
        <f t="shared" si="4"/>
        <v>24307124.170000002</v>
      </c>
      <c r="F13" s="71">
        <f t="shared" si="1"/>
        <v>98.627192411499394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27319801.870000001</v>
      </c>
      <c r="E15" s="192">
        <v>27324302.600000001</v>
      </c>
      <c r="F15" s="71">
        <f t="shared" si="1"/>
        <v>100.01647424099713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2343.21</v>
      </c>
      <c r="E16" s="192">
        <v>2343.21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2676686.1800000002</v>
      </c>
      <c r="E18" s="192">
        <v>3019521.64</v>
      </c>
      <c r="F18" s="71">
        <f t="shared" si="1"/>
        <v>112.80820525624711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4854525.7700000033</v>
      </c>
      <c r="E19" s="79">
        <f t="shared" si="5"/>
        <v>4532239.0499999989</v>
      </c>
      <c r="F19" s="71">
        <f t="shared" si="1"/>
        <v>93.361108061436781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2649981.87</v>
      </c>
      <c r="E20" s="192">
        <v>2871595.89</v>
      </c>
      <c r="F20" s="71">
        <f t="shared" si="1"/>
        <v>108.36285042206724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108749.68</v>
      </c>
      <c r="E21" s="192">
        <v>108749.68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480338.01</v>
      </c>
      <c r="E22" s="192">
        <v>634949.88</v>
      </c>
      <c r="F22" s="71">
        <f t="shared" si="1"/>
        <v>132.18813976432969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8194187.2000000002</v>
      </c>
      <c r="E23" s="192">
        <v>9093475.5399999991</v>
      </c>
      <c r="F23" s="71">
        <f t="shared" si="1"/>
        <v>110.97471070712173</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199281.3</v>
      </c>
      <c r="E24" s="192">
        <v>207107.07</v>
      </c>
      <c r="F24" s="71">
        <f t="shared" si="1"/>
        <v>103.92699666250674</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1079675.81</v>
      </c>
      <c r="E26" s="192">
        <v>1079675.81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7857688.0999999996</v>
      </c>
      <c r="E28" s="192">
        <v>9463314.8200000003</v>
      </c>
      <c r="F28" s="71">
        <f t="shared" si="1"/>
        <v>120.43383116721063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203171.41000000003</v>
      </c>
      <c r="E29" s="79">
        <f t="shared" si="6"/>
        <v>197576.15999999997</v>
      </c>
      <c r="F29" s="71">
        <f t="shared" si="1"/>
        <v>97.24604460834324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540555.80000000005</v>
      </c>
      <c r="E30" s="192">
        <v>583917.09</v>
      </c>
      <c r="F30" s="71">
        <f t="shared" si="1"/>
        <v>108.02161219988757</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337384.39</v>
      </c>
      <c r="E34" s="192">
        <v>386340.93</v>
      </c>
      <c r="F34" s="71">
        <f t="shared" si="1"/>
        <v>114.51061206477276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19057.100000000002</v>
      </c>
      <c r="E35" s="79">
        <f t="shared" si="7"/>
        <v>19254.25</v>
      </c>
      <c r="F35" s="71">
        <f t="shared" si="1"/>
        <v>101.03452256639255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20802.240000000002</v>
      </c>
      <c r="E36" s="192">
        <v>20999.39</v>
      </c>
      <c r="F36" s="71">
        <f t="shared" si="1"/>
        <v>100.94773447474887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1745.14</v>
      </c>
      <c r="E40" s="192">
        <v>1745.14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595792.62000000023</v>
      </c>
      <c r="E45" s="79">
        <f t="shared" si="9"/>
        <v>493705.92000000016</v>
      </c>
      <c r="F45" s="71">
        <f t="shared" si="1"/>
        <v>82.865397023548226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1419089.59</v>
      </c>
      <c r="E47" s="192">
        <v>1460089.59</v>
      </c>
      <c r="F47" s="71">
        <f t="shared" si="1"/>
        <v>102.88917629224524</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66.36</v>
      </c>
      <c r="E48" s="192">
        <v>66.36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823363.33</v>
      </c>
      <c r="E50" s="192">
        <v>966450.03</v>
      </c>
      <c r="F50" s="71">
        <f t="shared" si="1"/>
        <v>117.37831826928704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494523.7</v>
      </c>
      <c r="E54" s="192">
        <v>533856.69999999995</v>
      </c>
      <c r="F54" s="71">
        <f t="shared" si="1"/>
        <v>107.95371384627268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494523.7</v>
      </c>
      <c r="E55" s="192">
        <v>533856.69999999995</v>
      </c>
      <c r="F55" s="71">
        <f t="shared" si="1"/>
        <v>107.95371384627268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17726304.170000002</v>
      </c>
      <c r="E63" s="79">
        <f>SUM(E64:E68)</f>
        <v>13203944.189999999</v>
      </c>
      <c r="F63" s="71">
        <f>IF(D63&gt;0,IF(E63/D63&gt;=100,"&gt;&gt;100",E63/D63*100),"-")</f>
        <v>74.487857499062642</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17726304.170000002</v>
      </c>
      <c r="E68" s="192">
        <v>13203944.189999999</v>
      </c>
      <c r="F68" s="71">
        <f t="shared" si="1"/>
        <v>74.487857499062642</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32762487.900000006</v>
      </c>
      <c r="E69" s="79">
        <f>E70+E82+E88+E119+E135+E147+E165+E171</f>
        <v>34018624.340000011</v>
      </c>
      <c r="F69" s="71">
        <f t="shared" si="1"/>
        <v>103.83406914589048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27407176.350000001</v>
      </c>
      <c r="E70" s="79">
        <f t="shared" si="12"/>
        <v>7277.73</v>
      </c>
      <c r="F70" s="71">
        <f t="shared" si="1"/>
        <v>2.6554103593382394E-2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27407176.350000001</v>
      </c>
      <c r="E71" s="79">
        <f t="shared" si="13"/>
        <v>7277.73</v>
      </c>
      <c r="F71" s="71">
        <f t="shared" si="1"/>
        <v>2.6554103593382394E-2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27407176.350000001</v>
      </c>
      <c r="E73" s="192">
        <v>7277.73</v>
      </c>
      <c r="F73" s="71">
        <f t="shared" si="1"/>
        <v>2.6554103593382394E-2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3085762.27</v>
      </c>
      <c r="E82" s="79">
        <f>SUM(E83:E85)-E86+E87</f>
        <v>3128921.31</v>
      </c>
      <c r="F82" s="71">
        <f t="shared" si="1"/>
        <v>101.39865084292445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11209.14</v>
      </c>
      <c r="E83" s="192">
        <v>30330.57</v>
      </c>
      <c r="F83" s="71">
        <f t="shared" si="1"/>
        <v>270.58784170774925</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4462.8999999999996</v>
      </c>
      <c r="E84" s="192">
        <v>3434.52</v>
      </c>
      <c r="F84" s="71">
        <f t="shared" si="1"/>
        <v>76.95713549485761</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331079.33</v>
      </c>
      <c r="E85" s="192">
        <v>330530.89</v>
      </c>
      <c r="F85" s="71">
        <f t="shared" si="1"/>
        <v>99.834347858563078</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2739010.9</v>
      </c>
      <c r="E87" s="192">
        <v>2764625.33</v>
      </c>
      <c r="F87" s="71">
        <f t="shared" si="1"/>
        <v>100.93517079468359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18650.34</v>
      </c>
      <c r="E119" s="79">
        <f t="shared" si="18"/>
        <v>18650.34</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18650.34</v>
      </c>
      <c r="E120" s="79">
        <f t="shared" si="19"/>
        <v>18650.34</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18650.34</v>
      </c>
      <c r="E124" s="192">
        <v>18650.34</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81767.87</v>
      </c>
      <c r="E135" s="79">
        <f t="shared" si="21"/>
        <v>81767.87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81767.87</v>
      </c>
      <c r="E136" s="79">
        <f t="shared" si="22"/>
        <v>81767.87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73382.44</v>
      </c>
      <c r="E141" s="192">
        <v>73382.44</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8385.43</v>
      </c>
      <c r="E142" s="192">
        <v>8385.43</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2118412.9399999995</v>
      </c>
      <c r="E147" s="79">
        <f t="shared" si="24"/>
        <v>30723987.790000003</v>
      </c>
      <c r="F147" s="71">
        <f t="shared" si="1"/>
        <v>1450.3304436008596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604.15</v>
      </c>
      <c r="E150" s="79">
        <f t="shared" si="25"/>
        <v>102527.15</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604.15</v>
      </c>
      <c r="E152" s="192">
        <v>102527.15</v>
      </c>
      <c r="F152" s="71" t="str">
        <f t="shared" si="1"/>
        <v>&gt;&gt;100</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776.28</v>
      </c>
      <c r="E159" s="192">
        <v>776.28</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205331.06</v>
      </c>
      <c r="E160" s="192">
        <v>216691.94</v>
      </c>
      <c r="F160" s="71">
        <f t="shared" si="1"/>
        <v>105.53295736163832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1638977.94</v>
      </c>
      <c r="E161" s="192">
        <v>1767914.45</v>
      </c>
      <c r="F161" s="71">
        <f t="shared" si="1"/>
        <v>107.86688501737858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617920.06000000006</v>
      </c>
      <c r="E162" s="192">
        <v>28924517.100000001</v>
      </c>
      <c r="F162" s="71">
        <f t="shared" si="1"/>
        <v>4680.9480663243075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189.21</v>
      </c>
      <c r="E163" s="192">
        <v>145.44</v>
      </c>
      <c r="F163" s="71">
        <f t="shared" si="1"/>
        <v>76.866973204376094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345385.76</v>
      </c>
      <c r="E164" s="192">
        <v>288584.57</v>
      </c>
      <c r="F164" s="71">
        <f t="shared" si="1"/>
        <v>83.554275659772429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11347.46</v>
      </c>
      <c r="E165" s="79">
        <f t="shared" si="26"/>
        <v>11347.46</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11347.46</v>
      </c>
      <c r="E167" s="192">
        <v>11347.46</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39370.67</v>
      </c>
      <c r="E171" s="79">
        <f t="shared" si="27"/>
        <v>46671.839999999997</v>
      </c>
      <c r="F171" s="71">
        <f t="shared" si="1"/>
        <v>118.54469329579609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38667.839999999997</v>
      </c>
      <c r="E172" s="192">
        <v>46671.839999999997</v>
      </c>
      <c r="F172" s="71">
        <f t="shared" si="1"/>
        <v>120.69937188112914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702.83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81700950.25</v>
      </c>
      <c r="E176" s="79">
        <f>E177+E251</f>
        <v>77687814.840000004</v>
      </c>
      <c r="F176" s="71">
        <f t="shared" si="1"/>
        <v>95.088018685559902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4463819.5200000005</v>
      </c>
      <c r="E177" s="79">
        <f>E178+E197+E203+E219+E247+E248</f>
        <v>6115799.9600000009</v>
      </c>
      <c r="F177" s="71">
        <f t="shared" si="1"/>
        <v>137.00822653331647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1646908.5299999998</v>
      </c>
      <c r="E178" s="79">
        <f>SUM(E179:E181)+E185+E186+SUM(E194:E196)</f>
        <v>3135507.81</v>
      </c>
      <c r="F178" s="71">
        <f t="shared" si="1"/>
        <v>190.38748982616542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1231648.45</v>
      </c>
      <c r="E179" s="192">
        <v>1439409.98</v>
      </c>
      <c r="F179" s="71">
        <f t="shared" si="1"/>
        <v>116.8685739831037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237363.93</v>
      </c>
      <c r="E180" s="192">
        <v>1441439.26</v>
      </c>
      <c r="F180" s="71">
        <f t="shared" si="1"/>
        <v>607.26971448442066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412.64</v>
      </c>
      <c r="E181" s="79">
        <f t="shared" si="28"/>
        <v>878.75</v>
      </c>
      <c r="F181" s="71">
        <f t="shared" si="1"/>
        <v>212.95802636680884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412.64</v>
      </c>
      <c r="E184" s="192">
        <v>878.75</v>
      </c>
      <c r="F184" s="71">
        <f t="shared" si="1"/>
        <v>212.95802636680884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4595.42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177483.51</v>
      </c>
      <c r="E196" s="192">
        <v>249184.4</v>
      </c>
      <c r="F196" s="71">
        <f t="shared" si="1"/>
        <v>140.39862069439576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28435.34</v>
      </c>
      <c r="E197" s="79">
        <f>SUM(E198:E202)</f>
        <v>106498.08</v>
      </c>
      <c r="F197" s="71">
        <f t="shared" si="1"/>
        <v>374.52719046088424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28435.34</v>
      </c>
      <c r="E199" s="192">
        <v>106498.08</v>
      </c>
      <c r="F199" s="71">
        <f t="shared" ref="F199:F202" si="30">IF(D199&gt;0,IF(E199/D199&gt;=100,"&gt;&gt;100",E199/D199*100),"-")</f>
        <v>374.52719046088424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207025.04</v>
      </c>
      <c r="E247" s="192">
        <v>284084.94</v>
      </c>
      <c r="F247" s="71">
        <f>IF(D247&gt;0,IF(E247/D247&gt;=100,"&gt;&gt;100",E247/D247*100),"-")</f>
        <v>137.22250216688764</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2581450.6100000003</v>
      </c>
      <c r="E248" s="79">
        <f t="shared" si="37"/>
        <v>2589709.1300000004</v>
      </c>
      <c r="F248" s="71">
        <f t="shared" si="1"/>
        <v>100.31991780001555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727.43</v>
      </c>
      <c r="E249" s="192">
        <v>727.43</v>
      </c>
      <c r="F249" s="71">
        <f t="shared" si="1"/>
        <v>100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2580723.1800000002</v>
      </c>
      <c r="E250" s="192">
        <v>2588981.7000000002</v>
      </c>
      <c r="F250" s="71">
        <f t="shared" si="1"/>
        <v>100.3200079754389</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77237130.730000004</v>
      </c>
      <c r="E251" s="79">
        <f>+E252+E255-E264+E274+E291</f>
        <v>71572014.879999995</v>
      </c>
      <c r="F251" s="71">
        <f t="shared" si="1"/>
        <v>92.665294792211128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31169509.760000002</v>
      </c>
      <c r="E252" s="79">
        <f>E253-E254</f>
        <v>30452928.460000001</v>
      </c>
      <c r="F252" s="71">
        <f t="shared" si="1"/>
        <v>97.701018381368343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31169509.760000002</v>
      </c>
      <c r="E253" s="192">
        <v>30452928.460000001</v>
      </c>
      <c r="F253" s="71">
        <f t="shared" si="1"/>
        <v>97.701018381368343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44281613.859999999</v>
      </c>
      <c r="E255" s="79">
        <f>E256-E260</f>
        <v>38098770.07</v>
      </c>
      <c r="F255" s="71">
        <f t="shared" si="1"/>
        <v>86.037447032649766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48867229.75</v>
      </c>
      <c r="E256" s="79">
        <f>SUM(E257:E259)</f>
        <v>43734420.060000002</v>
      </c>
      <c r="F256" s="71">
        <f t="shared" si="1"/>
        <v>89.496417709252285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48867229.75</v>
      </c>
      <c r="E257" s="192">
        <v>43734420.060000002</v>
      </c>
      <c r="F257" s="71">
        <f t="shared" si="1"/>
        <v>89.496417709252285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4585615.8899999997</v>
      </c>
      <c r="E260" s="79">
        <f>SUM(E261:E263)</f>
        <v>5635649.9900000002</v>
      </c>
      <c r="F260" s="71">
        <f t="shared" si="1"/>
        <v>122.89843120724184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4585615.8899999997</v>
      </c>
      <c r="E262" s="192">
        <v>5605319.4199999999</v>
      </c>
      <c r="F262" s="71">
        <f t="shared" si="1"/>
        <v>122.2370027158991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30330.57</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158.69</v>
      </c>
      <c r="E264" s="79">
        <f>SUM(E265:E273)</f>
        <v>158.69</v>
      </c>
      <c r="F264" s="71">
        <f t="shared" si="1"/>
        <v>100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158.69</v>
      </c>
      <c r="E265" s="192">
        <v>158.69</v>
      </c>
      <c r="F265" s="71">
        <f t="shared" ref="F265:F273" si="38">IF(D265&gt;0,IF(E265/D265&gt;=100,"&gt;&gt;100",E265/D265*100),"-")</f>
        <v>100</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1775004</v>
      </c>
      <c r="E274" s="79">
        <f>SUM(E275:E277)+SUM(E286:E290)</f>
        <v>3009313.24</v>
      </c>
      <c r="F274" s="71">
        <f t="shared" si="1"/>
        <v>169.53839202615885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736.52</v>
      </c>
      <c r="E277" s="79">
        <f>SUM(E278:E285)</f>
        <v>102659.52</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736.52</v>
      </c>
      <c r="E279" s="192">
        <v>102659.52</v>
      </c>
      <c r="F279" s="71" t="str">
        <f t="shared" si="39"/>
        <v>&gt;&gt;100</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776.44</v>
      </c>
      <c r="E286" s="192">
        <v>776.44</v>
      </c>
      <c r="F286" s="71">
        <f t="shared" si="39"/>
        <v>100</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202782.58</v>
      </c>
      <c r="E287" s="192">
        <v>214193.7</v>
      </c>
      <c r="F287" s="71">
        <f t="shared" si="39"/>
        <v>105.62726837778671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1010445.36</v>
      </c>
      <c r="E288" s="192">
        <v>1277019.58</v>
      </c>
      <c r="F288" s="71">
        <f t="shared" si="39"/>
        <v>126.38185403711488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557552.91</v>
      </c>
      <c r="E289" s="192">
        <v>1411997.58</v>
      </c>
      <c r="F289" s="71">
        <f t="shared" si="39"/>
        <v>253.24907370674472</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2710.19</v>
      </c>
      <c r="E290" s="192">
        <v>2666.42</v>
      </c>
      <c r="F290" s="71">
        <f t="shared" si="39"/>
        <v>98.384984078607047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11161.8</v>
      </c>
      <c r="E291" s="79">
        <f>SUM(E292:E295)</f>
        <v>11161.8</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11161.8</v>
      </c>
      <c r="E293" s="192">
        <v>11161.8</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6754636.7800000003</v>
      </c>
      <c r="E297" s="79">
        <f t="shared" si="42"/>
        <v>13953821.17</v>
      </c>
      <c r="F297" s="71">
        <f t="shared" si="1"/>
        <v>206.5813695758782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6754636.7800000003</v>
      </c>
      <c r="E298" s="193">
        <v>13953821.17</v>
      </c>
      <c r="F298" s="75">
        <f t="shared" si="1"/>
        <v>206.5813695758782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1544282.52</v>
      </c>
      <c r="E302" s="192">
        <v>2112392.41</v>
      </c>
      <c r="F302" s="71">
        <f t="shared" si="43"/>
        <v>136.78795056231033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919516.18</v>
      </c>
      <c r="E303" s="192">
        <v>28900179.949999999</v>
      </c>
      <c r="F303" s="71">
        <f t="shared" si="43"/>
        <v>3142.9767717627324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11347.46</v>
      </c>
      <c r="E306" s="192">
        <v>11347.46</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9275.5400000000009</v>
      </c>
      <c r="E308" s="192">
        <v>30802.43</v>
      </c>
      <c r="F308" s="71">
        <f t="shared" si="43"/>
        <v>332.08233698523213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2631447.21</v>
      </c>
      <c r="E309" s="192">
        <v>2635872.9900000002</v>
      </c>
      <c r="F309" s="71">
        <f t="shared" si="43"/>
        <v>100.16818805952792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98288.15</v>
      </c>
      <c r="E311" s="192">
        <v>97949.91</v>
      </c>
      <c r="F311" s="71">
        <f t="shared" si="43"/>
        <v>99.655868993362901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608.98</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54347.85</v>
      </c>
      <c r="E336" s="192">
        <v>82353.31</v>
      </c>
      <c r="F336" s="71">
        <f t="shared" si="43"/>
        <v>151.53002372678955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1592560.68</v>
      </c>
      <c r="E337" s="192">
        <v>3053154.5</v>
      </c>
      <c r="F337" s="71">
        <f t="shared" si="43"/>
        <v>191.71354274551095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20489.55</v>
      </c>
      <c r="E338" s="192">
        <v>7299.31</v>
      </c>
      <c r="F338" s="71">
        <f t="shared" si="43"/>
        <v>35.624550075526308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7945.79</v>
      </c>
      <c r="E339" s="192">
        <v>99198.77</v>
      </c>
      <c r="F339" s="71">
        <f t="shared" si="43"/>
        <v>1248.4443963407039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16158.48</v>
      </c>
      <c r="E344" s="192">
        <v>16158.48</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154157.32</v>
      </c>
      <c r="E365" s="192">
        <v>141885.45000000001</v>
      </c>
      <c r="F365" s="71">
        <f t="shared" si="43"/>
        <v>92.039385479716444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97.8</v>
      </c>
      <c r="E366" s="192">
        <v>97.8</v>
      </c>
      <c r="F366" s="71">
        <f t="shared" ref="F366:F397" si="44">IF(D366&gt;0,IF(E366/D366&gt;=100,"&gt;&gt;100",E366/D366*100),"-")</f>
        <v>100</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52769.919999999998</v>
      </c>
      <c r="E367" s="192">
        <v>118726.46</v>
      </c>
      <c r="F367" s="71">
        <f t="shared" si="44"/>
        <v>224.98889518877422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199.98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23175.25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17479805.350000001</v>
      </c>
      <c r="E381" s="192">
        <v>17482425.550000001</v>
      </c>
      <c r="F381" s="71">
        <f>IF(D381&gt;0,IF(E381/D381&gt;=100,"&gt;&gt;100",E381/D381*100),"-")</f>
        <v>100.01498986943811</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25555.919999999998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165413.34</v>
      </c>
      <c r="E387" s="192">
        <v>156933.34</v>
      </c>
      <c r="F387" s="71">
        <f t="shared" si="44"/>
        <v>94.873448538068331</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6582703.1399999997</v>
      </c>
      <c r="E391" s="288">
        <v>6137992.5</v>
      </c>
      <c r="F391" s="263">
        <f t="shared" si="44"/>
        <v>93.244254973345193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6520.3</v>
      </c>
      <c r="E392" s="288">
        <v>1642.74</v>
      </c>
      <c r="F392" s="263">
        <f t="shared" si="44"/>
        <v>25.194239528856034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234701.5</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7422551.0899999999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F112" sqref="F11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49931154.869999997</v>
      </c>
      <c r="E89" s="60">
        <f t="shared" si="17"/>
        <v>54112199.379999995</v>
      </c>
      <c r="F89" s="45">
        <f t="shared" si="1"/>
        <v>108.37361867732822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48433220.219999999</v>
      </c>
      <c r="E104" s="194">
        <v>51406589.409999996</v>
      </c>
      <c r="F104" s="45">
        <f t="shared" si="1"/>
        <v>106.13911108221579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1497934.65</v>
      </c>
      <c r="E105" s="194">
        <v>2705609.97</v>
      </c>
      <c r="F105" s="45">
        <f t="shared" si="1"/>
        <v>180.62269739203913</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49931154.869999997</v>
      </c>
      <c r="E141" s="81">
        <f t="shared" si="28"/>
        <v>54112199.379999995</v>
      </c>
      <c r="F141" s="61">
        <f t="shared" si="1"/>
        <v>108.37361867732822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17479805.350000001</v>
      </c>
      <c r="E5" s="82">
        <f t="shared" si="0"/>
        <v>3065044.61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17479805.350000001</v>
      </c>
      <c r="E6" s="83">
        <f t="shared" si="1"/>
        <v>2810518.4499999997</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17479805.350000001</v>
      </c>
      <c r="E7" s="83">
        <f t="shared" si="2"/>
        <v>2169847.4699999997</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2165758.5299999998</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17479805.350000001</v>
      </c>
      <c r="E13" s="195">
        <v>4088.94</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640670.98</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v>640670.98</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254526.16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254526.16</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254526.16</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1882368.91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54870205.270000003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301482.49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52572842.07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17256479.399999999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30199184.719999999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8908.34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175698.08</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13229.6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4919341.93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1474232.72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521647.99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53226483.349999987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283783.67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51308966.649999991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17048717.870000001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29008214.789999999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8442.23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175698.08</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13227.6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5054666.08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1396169.98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237563.05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3526090.8300000131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59357.81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74.64</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74.64</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51983.86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51983.86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33545.9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18437.96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7299.31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7299.31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3466733.02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30294.81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3053154.5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99198.77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284084.94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26346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64"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 Todorić</cp:lastModifiedBy>
  <cp:lastPrinted>2026-02-02T08:15:15Z</cp:lastPrinted>
  <dcterms:created xsi:type="dcterms:W3CDTF">2022-04-01T05:14:30Z</dcterms:created>
  <dcterms:modified xsi:type="dcterms:W3CDTF">2026-02-03T10:29:45Z</dcterms:modified>
</cp:coreProperties>
</file>