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Share2\03_Javno_zdravstvo\03-07_Zajednicki\Hrvatski zdravstveno-statistički ljetopis\2024\Tabelarno izdanje\"/>
    </mc:Choice>
  </mc:AlternateContent>
  <xr:revisionPtr revIDLastSave="0" documentId="13_ncr:1_{9F15445D-4E58-4659-AB99-7CA66D012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1" sheetId="1" r:id="rId1"/>
    <sheet name="t 2" sheetId="2" r:id="rId2"/>
    <sheet name="t 3" sheetId="3" r:id="rId3"/>
    <sheet name="t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8" i="3"/>
  <c r="I8" i="4" l="1"/>
  <c r="K8" i="4"/>
  <c r="I9" i="4"/>
  <c r="K9" i="4"/>
  <c r="I10" i="4"/>
  <c r="K10" i="4"/>
  <c r="I11" i="4"/>
  <c r="K11" i="4"/>
  <c r="I12" i="4"/>
  <c r="K12" i="4"/>
  <c r="I13" i="4"/>
  <c r="K13" i="4"/>
  <c r="K14" i="4"/>
  <c r="I15" i="4"/>
  <c r="K15" i="4"/>
  <c r="I16" i="4"/>
  <c r="K16" i="4"/>
  <c r="I17" i="4"/>
  <c r="K17" i="4"/>
  <c r="I19" i="4"/>
  <c r="K19" i="4"/>
  <c r="I20" i="4"/>
  <c r="K20" i="4"/>
  <c r="I21" i="4"/>
  <c r="K21" i="4"/>
  <c r="I22" i="1" l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F23" i="1"/>
  <c r="I23" i="1"/>
  <c r="F24" i="1"/>
  <c r="I24" i="1"/>
  <c r="F25" i="1"/>
  <c r="I25" i="1"/>
  <c r="F26" i="1"/>
  <c r="I26" i="1"/>
  <c r="E8" i="2" l="1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7" i="2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8" i="3"/>
  <c r="E28" i="2"/>
  <c r="I22" i="3" l="1"/>
  <c r="K22" i="3"/>
  <c r="I16" i="3"/>
  <c r="K16" i="3"/>
  <c r="I15" i="3"/>
  <c r="K15" i="3"/>
  <c r="K8" i="3"/>
  <c r="I8" i="3"/>
  <c r="I14" i="3"/>
  <c r="K14" i="3"/>
  <c r="I29" i="3"/>
  <c r="I28" i="3"/>
  <c r="K28" i="3"/>
  <c r="I12" i="3"/>
  <c r="K12" i="3"/>
  <c r="I27" i="3"/>
  <c r="K27" i="3"/>
  <c r="I11" i="3"/>
  <c r="K11" i="3"/>
  <c r="K26" i="3"/>
  <c r="I26" i="3"/>
  <c r="K18" i="3"/>
  <c r="I18" i="3"/>
  <c r="K10" i="3"/>
  <c r="I10" i="3"/>
  <c r="I24" i="3"/>
  <c r="K24" i="3"/>
  <c r="I23" i="3"/>
  <c r="K23" i="3"/>
  <c r="I21" i="3"/>
  <c r="K21" i="3"/>
  <c r="I13" i="3"/>
  <c r="K13" i="3"/>
  <c r="I20" i="3"/>
  <c r="K20" i="3"/>
  <c r="I19" i="3"/>
  <c r="K19" i="3"/>
  <c r="K29" i="3"/>
  <c r="I25" i="3"/>
  <c r="K25" i="3"/>
  <c r="I17" i="3"/>
  <c r="K17" i="3"/>
  <c r="I9" i="3"/>
  <c r="K9" i="3"/>
  <c r="E29" i="3"/>
</calcChain>
</file>

<file path=xl/sharedStrings.xml><?xml version="1.0" encoding="utf-8"?>
<sst xmlns="http://schemas.openxmlformats.org/spreadsheetml/2006/main" count="143" uniqueCount="86">
  <si>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</si>
  <si>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</si>
  <si>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</si>
  <si>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</si>
  <si>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</si>
  <si>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</si>
  <si>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</si>
  <si>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</si>
  <si>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</si>
  <si>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</si>
  <si>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</si>
  <si>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</si>
  <si>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</si>
  <si>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</si>
  <si>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</si>
  <si>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</si>
  <si>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</si>
  <si>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</si>
  <si>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</si>
  <si>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</si>
  <si>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</si>
  <si>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%</t>
  </si>
  <si>
    <t>KRAPINSKO - ZAGORSKA</t>
  </si>
  <si>
    <t>SISAČKO - MOSLAVAČKA</t>
  </si>
  <si>
    <t>KOPRIVNIČKO KRIŽEVAČKA</t>
  </si>
  <si>
    <t>BJELOVARSKO BILOGORSKA</t>
  </si>
  <si>
    <t>PRIMORSKO GORANSKA</t>
  </si>
  <si>
    <t>LIČKO- SENJSKA</t>
  </si>
  <si>
    <t>VIROVITIČKO PODRAVSKA</t>
  </si>
  <si>
    <t>BRODSKO - POSAVSKA</t>
  </si>
  <si>
    <t>OSJEČKO BARANJSKA</t>
  </si>
  <si>
    <t>ŠIBENSKO KNINSKA</t>
  </si>
  <si>
    <t>VUKOVARSKO SRIJEMSKA</t>
  </si>
  <si>
    <t>SPLITSKO -DALMATINSKA</t>
  </si>
  <si>
    <t>DUBROVAČKO -NERETVANSKA</t>
  </si>
  <si>
    <t>Ukupno ostvareno</t>
  </si>
  <si>
    <t>Ukupno</t>
  </si>
  <si>
    <t>Planirani broj uzoraka</t>
  </si>
  <si>
    <t>Planned number of samples</t>
  </si>
  <si>
    <t>Ostvareni broj uzoraka</t>
  </si>
  <si>
    <t>Total achieved</t>
  </si>
  <si>
    <t>Unsafe samples</t>
  </si>
  <si>
    <t>A</t>
  </si>
  <si>
    <t>B</t>
  </si>
  <si>
    <t xml:space="preserve">*na području Primorsko-goranske županije u monitoring su uključeni lokalni vodovodi koji opskrbljuju manje od (&lt;) 50 stanovnika.
</t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</si>
  <si>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1.</t>
    </r>
  </si>
  <si>
    <r>
      <t xml:space="preserve">ŽUPANIJA </t>
    </r>
    <r>
      <rPr>
        <i/>
        <sz val="8"/>
        <color theme="1"/>
        <rFont val="Calibri"/>
        <family val="2"/>
        <charset val="238"/>
        <scheme val="minor"/>
      </rPr>
      <t>- County</t>
    </r>
  </si>
  <si>
    <r>
      <t xml:space="preserve">HRVATSKA </t>
    </r>
    <r>
      <rPr>
        <b/>
        <i/>
        <sz val="8"/>
        <color theme="1"/>
        <rFont val="Calibri"/>
        <family val="2"/>
        <charset val="238"/>
        <scheme val="minor"/>
      </rPr>
      <t>- Croatia</t>
    </r>
  </si>
  <si>
    <r>
      <t xml:space="preserve">Broj stanovnika
</t>
    </r>
    <r>
      <rPr>
        <i/>
        <sz val="8"/>
        <color theme="1"/>
        <rFont val="Calibri"/>
        <family val="2"/>
        <charset val="238"/>
        <scheme val="minor"/>
      </rPr>
      <t>Population</t>
    </r>
  </si>
  <si>
    <r>
      <t xml:space="preserve">Broj javnih vodovoda
</t>
    </r>
    <r>
      <rPr>
        <i/>
        <sz val="8"/>
        <color theme="1"/>
        <rFont val="Calibri"/>
        <family val="2"/>
        <charset val="238"/>
        <scheme val="minor"/>
      </rPr>
      <t>No. of public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water supply systems</t>
    </r>
  </si>
  <si>
    <r>
      <t xml:space="preserve">Broj potrošača na javnoj vodoopskrbi
</t>
    </r>
    <r>
      <rPr>
        <i/>
        <sz val="8"/>
        <color theme="1"/>
        <rFont val="Calibri"/>
        <family val="2"/>
        <charset val="238"/>
        <scheme val="minor"/>
      </rPr>
      <t>Number of consumers</t>
    </r>
  </si>
  <si>
    <r>
      <t xml:space="preserve">% priključenosti na javnu vodoopskrbu
</t>
    </r>
    <r>
      <rPr>
        <i/>
        <sz val="8"/>
        <color theme="1"/>
        <rFont val="Calibri"/>
        <family val="2"/>
        <charset val="238"/>
        <scheme val="minor"/>
      </rPr>
      <t>Connections to the public water supply</t>
    </r>
  </si>
  <si>
    <r>
      <t xml:space="preserve">Broj lokalnih vodovoda
</t>
    </r>
    <r>
      <rPr>
        <i/>
        <sz val="8"/>
        <color theme="1"/>
        <rFont val="Calibri"/>
        <family val="2"/>
        <charset val="238"/>
        <scheme val="minor"/>
      </rPr>
      <t>No. of local water supply systems</t>
    </r>
  </si>
  <si>
    <r>
      <t xml:space="preserve">Broj potrošača
</t>
    </r>
    <r>
      <rPr>
        <i/>
        <sz val="8"/>
        <color theme="1"/>
        <rFont val="Calibri"/>
        <family val="2"/>
        <charset val="238"/>
        <scheme val="minor"/>
      </rPr>
      <t>Number of consumers</t>
    </r>
  </si>
  <si>
    <r>
      <t xml:space="preserve">% priključenosti na lokalnu vodoopskrbu
</t>
    </r>
    <r>
      <rPr>
        <i/>
        <sz val="8"/>
        <color theme="1"/>
        <rFont val="Calibri"/>
        <family val="2"/>
        <charset val="238"/>
        <scheme val="minor"/>
      </rPr>
      <t>Connections to the local water supply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</si>
  <si>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2.</t>
    </r>
  </si>
  <si>
    <r>
      <t xml:space="preserve">Uzeto </t>
    </r>
    <r>
      <rPr>
        <i/>
        <sz val="8"/>
        <color theme="1"/>
        <rFont val="Calibri"/>
        <family val="2"/>
        <charset val="238"/>
        <scheme val="minor"/>
      </rPr>
      <t xml:space="preserve"> - Taken</t>
    </r>
  </si>
  <si>
    <r>
      <t xml:space="preserve">HRVATSKA </t>
    </r>
    <r>
      <rPr>
        <i/>
        <sz val="8"/>
        <color theme="1"/>
        <rFont val="Calibri"/>
        <family val="2"/>
        <charset val="238"/>
        <scheme val="minor"/>
      </rPr>
      <t>- Croatia</t>
    </r>
  </si>
  <si>
    <r>
      <t xml:space="preserve">Ostvareni broj uzoraka
</t>
    </r>
    <r>
      <rPr>
        <i/>
        <sz val="8"/>
        <color theme="1"/>
        <rFont val="Calibri"/>
        <family val="2"/>
        <charset val="238"/>
        <scheme val="minor"/>
      </rPr>
      <t>Achieved number of samples</t>
    </r>
  </si>
  <si>
    <r>
      <t xml:space="preserve">Broj neispravnih uzoraka
</t>
    </r>
    <r>
      <rPr>
        <i/>
        <sz val="8"/>
        <color theme="1"/>
        <rFont val="Calibri"/>
        <family val="2"/>
        <charset val="238"/>
        <scheme val="minor"/>
      </rPr>
      <t>Number of unsafe samples</t>
    </r>
  </si>
  <si>
    <r>
      <t xml:space="preserve">Udio neispravnih uzoraka (%)
</t>
    </r>
    <r>
      <rPr>
        <i/>
        <sz val="8"/>
        <color theme="1"/>
        <rFont val="Calibri"/>
        <family val="2"/>
        <charset val="238"/>
        <scheme val="minor"/>
      </rPr>
      <t>Unsafe samples (%)</t>
    </r>
  </si>
  <si>
    <r>
      <t xml:space="preserve">Broj kemijski neispravnih uzoraka
</t>
    </r>
    <r>
      <rPr>
        <i/>
        <sz val="8"/>
        <color theme="1"/>
        <rFont val="Calibri"/>
        <family val="2"/>
        <charset val="238"/>
        <scheme val="minor"/>
      </rPr>
      <t>Number of chemically unsafe samples</t>
    </r>
  </si>
  <si>
    <r>
      <t xml:space="preserve">Broj mikrobiološki neispravnih uzoraka
</t>
    </r>
    <r>
      <rPr>
        <i/>
        <sz val="8"/>
        <color theme="1"/>
        <rFont val="Calibri"/>
        <family val="2"/>
        <charset val="238"/>
        <scheme val="minor"/>
      </rPr>
      <t>Number of microbiologically unsafe samples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</si>
  <si>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3.</t>
    </r>
  </si>
  <si>
    <t>Udio neispravnih uzoraka (%)</t>
  </si>
  <si>
    <r>
      <t xml:space="preserve">Broj neispravnih uzoraka koji su uz Rješenje* ocijenjeni kao ispravni </t>
    </r>
    <r>
      <rPr>
        <sz val="8"/>
        <color theme="1"/>
        <rFont val="Calibri"/>
        <family val="2"/>
        <charset val="238"/>
        <scheme val="minor"/>
      </rPr>
      <t>-</t>
    </r>
    <r>
      <rPr>
        <i/>
        <sz val="8"/>
        <color theme="1"/>
        <rFont val="Calibri"/>
        <family val="2"/>
        <charset val="238"/>
        <scheme val="minor"/>
      </rPr>
      <t>The number of unsafe samples that were found to be conformant by a Decision*</t>
    </r>
  </si>
  <si>
    <r>
      <t xml:space="preserve">Postotak neispravnih uzoraka uz Rješenje* </t>
    </r>
    <r>
      <rPr>
        <sz val="8"/>
        <color theme="1"/>
        <rFont val="Calibri"/>
        <family val="2"/>
        <charset val="238"/>
        <scheme val="minor"/>
      </rPr>
      <t>-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Percentage of unsafe samples with regard to Decisions</t>
    </r>
    <r>
      <rPr>
        <sz val="8"/>
        <color theme="1"/>
        <rFont val="Calibri"/>
        <family val="2"/>
        <charset val="238"/>
        <scheme val="minor"/>
      </rPr>
      <t>*</t>
    </r>
  </si>
  <si>
    <t xml:space="preserve"> Obtained number of samples</t>
  </si>
  <si>
    <t>Total</t>
  </si>
  <si>
    <t>(%)</t>
  </si>
  <si>
    <r>
      <t>Broj neispravnih uzoraka</t>
    </r>
    <r>
      <rPr>
        <i/>
        <sz val="8"/>
        <color theme="1"/>
        <rFont val="Calibri"/>
        <family val="2"/>
        <charset val="238"/>
        <scheme val="minor"/>
      </rPr>
      <t xml:space="preserve">
No. unsafe samples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</si>
  <si>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>– Table</t>
    </r>
    <r>
      <rPr>
        <b/>
        <sz val="9"/>
        <rFont val="Calibri"/>
        <family val="2"/>
        <charset val="238"/>
        <scheme val="minor"/>
      </rPr>
      <t xml:space="preserve"> 4.</t>
    </r>
  </si>
  <si>
    <r>
      <t xml:space="preserve">ŽUPANIJA
</t>
    </r>
    <r>
      <rPr>
        <i/>
        <sz val="8"/>
        <color theme="1"/>
        <rFont val="Calibri"/>
        <family val="2"/>
        <charset val="238"/>
        <scheme val="minor"/>
      </rPr>
      <t>County</t>
    </r>
  </si>
  <si>
    <r>
      <t xml:space="preserve">Planirani broj uzoraka
</t>
    </r>
    <r>
      <rPr>
        <i/>
        <sz val="8"/>
        <color theme="1"/>
        <rFont val="Calibri"/>
        <family val="2"/>
        <charset val="238"/>
        <scheme val="minor"/>
      </rPr>
      <t>Planned number of samples</t>
    </r>
  </si>
  <si>
    <r>
      <t xml:space="preserve">Ostvareni broj uzoraka
</t>
    </r>
    <r>
      <rPr>
        <i/>
        <sz val="8"/>
        <color theme="1"/>
        <rFont val="Calibri"/>
        <family val="2"/>
        <charset val="238"/>
        <scheme val="minor"/>
      </rPr>
      <t>Obtained number of samples</t>
    </r>
  </si>
  <si>
    <r>
      <t xml:space="preserve">Broj neispravnih uzoraka
</t>
    </r>
    <r>
      <rPr>
        <i/>
        <sz val="8"/>
        <color theme="1"/>
        <rFont val="Calibri"/>
        <family val="2"/>
        <charset val="238"/>
        <scheme val="minor"/>
      </rPr>
      <t>No. of unsafe samples</t>
    </r>
  </si>
  <si>
    <r>
      <t xml:space="preserve">redovni
</t>
    </r>
    <r>
      <rPr>
        <i/>
        <sz val="8"/>
        <color theme="1"/>
        <rFont val="Calibri"/>
        <family val="2"/>
        <charset val="238"/>
        <scheme val="minor"/>
      </rPr>
      <t>regular</t>
    </r>
  </si>
  <si>
    <r>
      <t xml:space="preserve">revizijski
</t>
    </r>
    <r>
      <rPr>
        <i/>
        <sz val="8"/>
        <color theme="1"/>
        <rFont val="Calibri"/>
        <family val="2"/>
        <charset val="238"/>
        <scheme val="minor"/>
      </rPr>
      <t>revision</t>
    </r>
  </si>
  <si>
    <r>
      <t xml:space="preserve">ukupno
</t>
    </r>
    <r>
      <rPr>
        <i/>
        <sz val="8"/>
        <color theme="1"/>
        <rFont val="Calibri"/>
        <family val="2"/>
        <charset val="238"/>
        <scheme val="minor"/>
      </rPr>
      <t>total</t>
    </r>
  </si>
  <si>
    <r>
      <t xml:space="preserve">Udio ukupno ostvarenog
</t>
    </r>
    <r>
      <rPr>
        <i/>
        <sz val="8"/>
        <color theme="1"/>
        <rFont val="Calibri"/>
        <family val="2"/>
        <charset val="238"/>
        <scheme val="minor"/>
      </rPr>
      <t>Total achieved (%)</t>
    </r>
  </si>
  <si>
    <t>-</t>
  </si>
  <si>
    <r>
      <t xml:space="preserve">Opći podatci o vodoopskrbi u 2024. godini– </t>
    </r>
    <r>
      <rPr>
        <i/>
        <sz val="9"/>
        <rFont val="Calibri"/>
        <family val="2"/>
        <charset val="238"/>
        <scheme val="minor"/>
      </rPr>
      <t>General information about the water supply in 2024</t>
    </r>
  </si>
  <si>
    <r>
      <t xml:space="preserve">MONITORING VODE ZA PIĆE IZ RAZVODNE MREŽE - javna vodoopskrba - 2024. g. </t>
    </r>
    <r>
      <rPr>
        <i/>
        <sz val="9"/>
        <rFont val="Calibri"/>
        <family val="2"/>
        <charset val="238"/>
        <scheme val="minor"/>
      </rPr>
      <t xml:space="preserve">– Monitoring of water from distribution network - public water supply </t>
    </r>
    <r>
      <rPr>
        <b/>
        <sz val="9"/>
        <rFont val="Calibri"/>
        <family val="2"/>
        <charset val="238"/>
        <scheme val="minor"/>
      </rPr>
      <t xml:space="preserve">- </t>
    </r>
    <r>
      <rPr>
        <i/>
        <sz val="9"/>
        <rFont val="Calibri"/>
        <family val="2"/>
        <charset val="238"/>
        <scheme val="minor"/>
      </rPr>
      <t>2024</t>
    </r>
  </si>
  <si>
    <r>
      <t xml:space="preserve">MONITORING VODE ZA PIĆE IZ RAZVODNE MREŽE - lokalna vodoopskrba (&gt; 50 stanovnika) - 2024. g. – </t>
    </r>
    <r>
      <rPr>
        <i/>
        <sz val="9"/>
        <rFont val="Calibri"/>
        <family val="2"/>
        <charset val="238"/>
        <scheme val="minor"/>
      </rPr>
      <t>Monitoring of water from distribution network - local water supply (&gt; 50 inhabitants)</t>
    </r>
    <r>
      <rPr>
        <b/>
        <sz val="9"/>
        <rFont val="Calibri"/>
        <family val="2"/>
        <charset val="238"/>
        <scheme val="minor"/>
      </rPr>
      <t xml:space="preserve"> - </t>
    </r>
    <r>
      <rPr>
        <i/>
        <sz val="9"/>
        <rFont val="Calibri"/>
        <family val="2"/>
        <charset val="238"/>
        <scheme val="minor"/>
      </rPr>
      <t>2024</t>
    </r>
  </si>
  <si>
    <r>
      <t xml:space="preserve">MONITORING IZVORIŠTA VODE ZA PIĆE - neprerađena voda - 2024. godina – </t>
    </r>
    <r>
      <rPr>
        <i/>
        <sz val="9"/>
        <rFont val="Calibri"/>
        <family val="2"/>
        <charset val="238"/>
        <scheme val="minor"/>
      </rPr>
      <t>Monitoring drinking water - Untreated water - 2024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</si>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</sst>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i/>
      <sz val="3"/>
      <color theme="1"/>
      <name val="Calibri"/>
      <family val="2"/>
      <charset val="238"/>
      <scheme val="minor"/>
    </font>
    <font>
      <i/>
      <sz val="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 indent="13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 indent="14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indent="13"/>
    </xf>
    <xf numFmtId="0" fontId="2" fillId="0" borderId="0" xfId="0" applyFont="1"/>
    <xf numFmtId="164" fontId="9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workbookViewId="0"/>
  </sheetViews>
  <sheetFormatPr defaultRowHeight="15" x14ac:dyDescent="0.25"/>
  <cols>
    <col min="1" max="1" width="4.7109375" customWidth="1"/>
    <col min="2" max="9" width="20.7109375" customWidth="1"/>
  </cols>
  <sheetData>
    <row r="1" spans="2:9" x14ac:dyDescent="0.25">
      <c r="B1" s="2"/>
    </row>
    <row r="2" spans="2:9" x14ac:dyDescent="0.25">
      <c r="B2" s="3" t="s">
        <v>45</v>
      </c>
      <c r="C2" s="3" t="s">
        <v>81</v>
      </c>
      <c r="D2" s="1"/>
    </row>
    <row r="3" spans="2:9" x14ac:dyDescent="0.25">
      <c r="B3" s="4"/>
    </row>
    <row r="4" spans="2:9" ht="45" x14ac:dyDescent="0.25">
      <c r="B4" s="5" t="s">
        <v>46</v>
      </c>
      <c r="C4" s="5" t="s">
        <v>48</v>
      </c>
      <c r="D4" s="5" t="s">
        <v>49</v>
      </c>
      <c r="E4" s="11" t="s">
        <v>50</v>
      </c>
      <c r="F4" s="5" t="s">
        <v>51</v>
      </c>
      <c r="G4" s="5" t="s">
        <v>52</v>
      </c>
      <c r="H4" s="5" t="s">
        <v>53</v>
      </c>
      <c r="I4" s="5" t="s">
        <v>54</v>
      </c>
    </row>
    <row r="5" spans="2:9" x14ac:dyDescent="0.25">
      <c r="B5" s="6" t="s">
        <v>0</v>
      </c>
      <c r="C5" s="7">
        <v>299985</v>
      </c>
      <c r="D5" s="7">
        <v>8</v>
      </c>
      <c r="E5" s="7">
        <v>238563</v>
      </c>
      <c r="F5" s="22">
        <f>(E5/C5)</f>
        <v>0.7952497624881244</v>
      </c>
      <c r="G5" s="8">
        <v>28</v>
      </c>
      <c r="H5" s="8">
        <v>7174</v>
      </c>
      <c r="I5" s="22">
        <f>(H5/C5)</f>
        <v>2.3914529059786322E-2</v>
      </c>
    </row>
    <row r="6" spans="2:9" x14ac:dyDescent="0.25">
      <c r="B6" s="6" t="s">
        <v>1</v>
      </c>
      <c r="C6" s="7">
        <v>120702</v>
      </c>
      <c r="D6" s="7">
        <v>2</v>
      </c>
      <c r="E6" s="7">
        <v>96047</v>
      </c>
      <c r="F6" s="22">
        <f t="shared" ref="F6:F26" si="0">(E6/C6)</f>
        <v>0.79573660751271724</v>
      </c>
      <c r="G6" s="8">
        <v>35</v>
      </c>
      <c r="H6" s="8">
        <v>10704</v>
      </c>
      <c r="I6" s="22">
        <f t="shared" ref="I6:I26" si="1">(H6/C6)</f>
        <v>8.868121489287667E-2</v>
      </c>
    </row>
    <row r="7" spans="2:9" x14ac:dyDescent="0.25">
      <c r="B7" s="6" t="s">
        <v>2</v>
      </c>
      <c r="C7" s="7">
        <v>139603</v>
      </c>
      <c r="D7" s="7">
        <v>11</v>
      </c>
      <c r="E7" s="7">
        <v>121189</v>
      </c>
      <c r="F7" s="22">
        <f t="shared" si="0"/>
        <v>0.86809739045722512</v>
      </c>
      <c r="G7" s="8">
        <v>25</v>
      </c>
      <c r="H7" s="8">
        <v>2254</v>
      </c>
      <c r="I7" s="22">
        <f t="shared" si="1"/>
        <v>1.6145784832704169E-2</v>
      </c>
    </row>
    <row r="8" spans="2:9" x14ac:dyDescent="0.25">
      <c r="B8" s="6" t="s">
        <v>3</v>
      </c>
      <c r="C8" s="7">
        <v>112195</v>
      </c>
      <c r="D8" s="7">
        <v>7</v>
      </c>
      <c r="E8" s="7">
        <v>103859</v>
      </c>
      <c r="F8" s="22">
        <f t="shared" si="0"/>
        <v>0.92570078880520523</v>
      </c>
      <c r="G8" s="8">
        <v>37</v>
      </c>
      <c r="H8" s="8">
        <v>3414</v>
      </c>
      <c r="I8" s="22">
        <f t="shared" si="1"/>
        <v>3.0429163509960337E-2</v>
      </c>
    </row>
    <row r="9" spans="2:9" x14ac:dyDescent="0.25">
      <c r="B9" s="6" t="s">
        <v>4</v>
      </c>
      <c r="C9" s="7">
        <v>159487</v>
      </c>
      <c r="D9" s="7">
        <v>2</v>
      </c>
      <c r="E9" s="7">
        <v>147231</v>
      </c>
      <c r="F9" s="22">
        <f t="shared" si="0"/>
        <v>0.92315361126612205</v>
      </c>
      <c r="G9" s="8">
        <v>15</v>
      </c>
      <c r="H9" s="8">
        <v>6199</v>
      </c>
      <c r="I9" s="22">
        <f t="shared" si="1"/>
        <v>3.8868371716817042E-2</v>
      </c>
    </row>
    <row r="10" spans="2:9" x14ac:dyDescent="0.25">
      <c r="B10" s="6" t="s">
        <v>5</v>
      </c>
      <c r="C10" s="7">
        <v>101221</v>
      </c>
      <c r="D10" s="7">
        <v>3</v>
      </c>
      <c r="E10" s="7">
        <v>73687</v>
      </c>
      <c r="F10" s="22">
        <f t="shared" si="0"/>
        <v>0.72798134774404522</v>
      </c>
      <c r="G10" s="8">
        <v>1</v>
      </c>
      <c r="H10" s="8">
        <v>141</v>
      </c>
      <c r="I10" s="22">
        <f t="shared" si="1"/>
        <v>1.3929915728949527E-3</v>
      </c>
    </row>
    <row r="11" spans="2:9" x14ac:dyDescent="0.25">
      <c r="B11" s="6" t="s">
        <v>6</v>
      </c>
      <c r="C11" s="7">
        <v>101879</v>
      </c>
      <c r="D11" s="7">
        <v>7</v>
      </c>
      <c r="E11" s="7">
        <v>69184</v>
      </c>
      <c r="F11" s="22">
        <f t="shared" si="0"/>
        <v>0.67908008519910878</v>
      </c>
      <c r="G11" s="8">
        <v>0</v>
      </c>
      <c r="H11" s="8">
        <v>0</v>
      </c>
      <c r="I11" s="22">
        <f t="shared" si="1"/>
        <v>0</v>
      </c>
    </row>
    <row r="12" spans="2:9" x14ac:dyDescent="0.25">
      <c r="B12" s="6" t="s">
        <v>7</v>
      </c>
      <c r="C12" s="7">
        <v>265419</v>
      </c>
      <c r="D12" s="7">
        <v>9</v>
      </c>
      <c r="E12" s="7">
        <v>263980</v>
      </c>
      <c r="F12" s="22">
        <f t="shared" si="0"/>
        <v>0.9945783836123262</v>
      </c>
      <c r="G12" s="8">
        <v>21</v>
      </c>
      <c r="H12" s="8">
        <v>257</v>
      </c>
      <c r="I12" s="22">
        <f t="shared" si="1"/>
        <v>9.6828034164848789E-4</v>
      </c>
    </row>
    <row r="13" spans="2:9" x14ac:dyDescent="0.25">
      <c r="B13" s="6" t="s">
        <v>8</v>
      </c>
      <c r="C13" s="7">
        <v>42748</v>
      </c>
      <c r="D13" s="7">
        <v>12</v>
      </c>
      <c r="E13" s="7">
        <v>39056</v>
      </c>
      <c r="F13" s="22">
        <f t="shared" si="0"/>
        <v>0.91363338635725644</v>
      </c>
      <c r="G13" s="8">
        <v>0</v>
      </c>
      <c r="H13" s="8">
        <v>0</v>
      </c>
      <c r="I13" s="22">
        <f t="shared" si="1"/>
        <v>0</v>
      </c>
    </row>
    <row r="14" spans="2:9" x14ac:dyDescent="0.25">
      <c r="B14" s="6" t="s">
        <v>9</v>
      </c>
      <c r="C14" s="7">
        <v>70368</v>
      </c>
      <c r="D14" s="7">
        <v>4</v>
      </c>
      <c r="E14" s="7">
        <v>57377</v>
      </c>
      <c r="F14" s="22">
        <f t="shared" si="0"/>
        <v>0.81538483401546158</v>
      </c>
      <c r="G14" s="8">
        <v>7</v>
      </c>
      <c r="H14" s="8">
        <v>1840</v>
      </c>
      <c r="I14" s="22">
        <f t="shared" si="1"/>
        <v>2.614824920418372E-2</v>
      </c>
    </row>
    <row r="15" spans="2:9" x14ac:dyDescent="0.25">
      <c r="B15" s="6" t="s">
        <v>10</v>
      </c>
      <c r="C15" s="7">
        <v>64084</v>
      </c>
      <c r="D15" s="7">
        <v>2</v>
      </c>
      <c r="E15" s="7">
        <v>47864</v>
      </c>
      <c r="F15" s="22">
        <f t="shared" si="0"/>
        <v>0.74689470070532427</v>
      </c>
      <c r="G15" s="8">
        <v>6</v>
      </c>
      <c r="H15" s="8">
        <v>682</v>
      </c>
      <c r="I15" s="22">
        <f t="shared" si="1"/>
        <v>1.064228200486861E-2</v>
      </c>
    </row>
    <row r="16" spans="2:9" x14ac:dyDescent="0.25">
      <c r="B16" s="6" t="s">
        <v>11</v>
      </c>
      <c r="C16" s="7">
        <v>130267</v>
      </c>
      <c r="D16" s="7">
        <v>2</v>
      </c>
      <c r="E16" s="7">
        <v>101786</v>
      </c>
      <c r="F16" s="22">
        <f t="shared" si="0"/>
        <v>0.78136442844312071</v>
      </c>
      <c r="G16" s="8">
        <v>0</v>
      </c>
      <c r="H16" s="8">
        <v>0</v>
      </c>
      <c r="I16" s="22">
        <f t="shared" si="1"/>
        <v>0</v>
      </c>
    </row>
    <row r="17" spans="2:9" x14ac:dyDescent="0.25">
      <c r="B17" s="6" t="s">
        <v>12</v>
      </c>
      <c r="C17" s="7">
        <v>159766</v>
      </c>
      <c r="D17" s="7">
        <v>10</v>
      </c>
      <c r="E17" s="7">
        <v>143912</v>
      </c>
      <c r="F17" s="22">
        <f t="shared" si="0"/>
        <v>0.90076737228196235</v>
      </c>
      <c r="G17" s="8">
        <v>0</v>
      </c>
      <c r="H17" s="8">
        <v>0</v>
      </c>
      <c r="I17" s="22">
        <f t="shared" si="1"/>
        <v>0</v>
      </c>
    </row>
    <row r="18" spans="2:9" x14ac:dyDescent="0.25">
      <c r="B18" s="6" t="s">
        <v>13</v>
      </c>
      <c r="C18" s="7">
        <v>258026</v>
      </c>
      <c r="D18" s="7">
        <v>10</v>
      </c>
      <c r="E18" s="7">
        <v>237487</v>
      </c>
      <c r="F18" s="22">
        <f t="shared" si="0"/>
        <v>0.92039949462457271</v>
      </c>
      <c r="G18" s="8">
        <v>3</v>
      </c>
      <c r="H18" s="8">
        <v>1090</v>
      </c>
      <c r="I18" s="22">
        <f t="shared" si="1"/>
        <v>4.2243804887879518E-3</v>
      </c>
    </row>
    <row r="19" spans="2:9" x14ac:dyDescent="0.25">
      <c r="B19" s="6" t="s">
        <v>14</v>
      </c>
      <c r="C19" s="7">
        <v>96381</v>
      </c>
      <c r="D19" s="7">
        <v>4</v>
      </c>
      <c r="E19" s="7">
        <v>91680</v>
      </c>
      <c r="F19" s="22">
        <f t="shared" si="0"/>
        <v>0.95122482646994744</v>
      </c>
      <c r="G19" s="8">
        <v>1</v>
      </c>
      <c r="H19" s="8">
        <v>160</v>
      </c>
      <c r="I19" s="22">
        <f t="shared" si="1"/>
        <v>1.6600782311866446E-3</v>
      </c>
    </row>
    <row r="20" spans="2:9" x14ac:dyDescent="0.25">
      <c r="B20" s="6" t="s">
        <v>15</v>
      </c>
      <c r="C20" s="7">
        <v>143113</v>
      </c>
      <c r="D20" s="7">
        <v>6</v>
      </c>
      <c r="E20" s="7">
        <v>129315</v>
      </c>
      <c r="F20" s="22">
        <f t="shared" si="0"/>
        <v>0.9035866762628133</v>
      </c>
      <c r="G20" s="8">
        <v>0</v>
      </c>
      <c r="H20" s="8">
        <v>0</v>
      </c>
      <c r="I20" s="22">
        <f t="shared" si="1"/>
        <v>0</v>
      </c>
    </row>
    <row r="21" spans="2:9" x14ac:dyDescent="0.25">
      <c r="B21" s="6" t="s">
        <v>16</v>
      </c>
      <c r="C21" s="7">
        <v>423407</v>
      </c>
      <c r="D21" s="7">
        <v>10</v>
      </c>
      <c r="E21" s="7">
        <v>406801</v>
      </c>
      <c r="F21" s="22">
        <f t="shared" si="0"/>
        <v>0.96078005323483084</v>
      </c>
      <c r="G21" s="8">
        <v>1</v>
      </c>
      <c r="H21" s="8">
        <v>3568</v>
      </c>
      <c r="I21" s="22">
        <f t="shared" si="1"/>
        <v>8.4268800468579874E-3</v>
      </c>
    </row>
    <row r="22" spans="2:9" x14ac:dyDescent="0.25">
      <c r="B22" s="6" t="s">
        <v>17</v>
      </c>
      <c r="C22" s="7">
        <v>195237</v>
      </c>
      <c r="D22" s="7">
        <v>3</v>
      </c>
      <c r="E22" s="7">
        <v>194552</v>
      </c>
      <c r="F22" s="22">
        <f t="shared" si="0"/>
        <v>0.99649144373248921</v>
      </c>
      <c r="G22" s="8">
        <v>0</v>
      </c>
      <c r="H22" s="8">
        <v>0</v>
      </c>
      <c r="I22" s="22">
        <f>(H22/C22)</f>
        <v>0</v>
      </c>
    </row>
    <row r="23" spans="2:9" x14ac:dyDescent="0.25">
      <c r="B23" s="6" t="s">
        <v>18</v>
      </c>
      <c r="C23" s="7">
        <v>115564</v>
      </c>
      <c r="D23" s="7">
        <v>11</v>
      </c>
      <c r="E23" s="7">
        <v>109448</v>
      </c>
      <c r="F23" s="22">
        <f t="shared" si="0"/>
        <v>0.94707694437714163</v>
      </c>
      <c r="G23" s="8">
        <v>0</v>
      </c>
      <c r="H23" s="8">
        <v>0</v>
      </c>
      <c r="I23" s="22">
        <f t="shared" si="1"/>
        <v>0</v>
      </c>
    </row>
    <row r="24" spans="2:9" x14ac:dyDescent="0.25">
      <c r="B24" s="6" t="s">
        <v>19</v>
      </c>
      <c r="C24" s="7">
        <v>105250</v>
      </c>
      <c r="D24" s="7">
        <v>1</v>
      </c>
      <c r="E24" s="7">
        <v>91028</v>
      </c>
      <c r="F24" s="22">
        <f t="shared" si="0"/>
        <v>0.86487410926365793</v>
      </c>
      <c r="G24" s="8">
        <v>0</v>
      </c>
      <c r="H24" s="8">
        <v>0</v>
      </c>
      <c r="I24" s="22">
        <f t="shared" si="1"/>
        <v>0</v>
      </c>
    </row>
    <row r="25" spans="2:9" x14ac:dyDescent="0.25">
      <c r="B25" s="6" t="s">
        <v>20</v>
      </c>
      <c r="C25" s="7">
        <v>767131</v>
      </c>
      <c r="D25" s="7">
        <v>1</v>
      </c>
      <c r="E25" s="7">
        <v>729064</v>
      </c>
      <c r="F25" s="22">
        <f t="shared" si="0"/>
        <v>0.95037744531246948</v>
      </c>
      <c r="G25" s="8">
        <v>9</v>
      </c>
      <c r="H25" s="8">
        <v>7428</v>
      </c>
      <c r="I25" s="22">
        <f t="shared" si="1"/>
        <v>9.6828312243932256E-3</v>
      </c>
    </row>
    <row r="26" spans="2:9" x14ac:dyDescent="0.25">
      <c r="B26" s="5" t="s">
        <v>47</v>
      </c>
      <c r="C26" s="9">
        <v>3871833</v>
      </c>
      <c r="D26" s="9">
        <v>125</v>
      </c>
      <c r="E26" s="9">
        <v>3493110</v>
      </c>
      <c r="F26" s="23">
        <f t="shared" si="0"/>
        <v>0.9021850890779638</v>
      </c>
      <c r="G26" s="10">
        <v>189</v>
      </c>
      <c r="H26" s="10">
        <v>44911</v>
      </c>
      <c r="I26" s="23">
        <f t="shared" si="1"/>
        <v>1.1599415573967162E-2</v>
      </c>
    </row>
    <row r="27" spans="2:9" x14ac:dyDescent="0.25">
      <c r="B2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9"/>
  <sheetViews>
    <sheetView workbookViewId="0"/>
  </sheetViews>
  <sheetFormatPr defaultRowHeight="15" x14ac:dyDescent="0.25"/>
  <cols>
    <col min="1" max="1" width="4.7109375" customWidth="1"/>
    <col min="2" max="7" width="20.7109375" customWidth="1"/>
  </cols>
  <sheetData>
    <row r="1" spans="2:8" x14ac:dyDescent="0.25">
      <c r="B1" s="13"/>
    </row>
    <row r="2" spans="2:8" x14ac:dyDescent="0.25">
      <c r="B2" s="3" t="s">
        <v>55</v>
      </c>
      <c r="C2" s="3" t="s">
        <v>84</v>
      </c>
      <c r="D2" s="1"/>
    </row>
    <row r="3" spans="2:8" x14ac:dyDescent="0.25">
      <c r="B3" s="14"/>
    </row>
    <row r="4" spans="2:8" ht="15" customHeight="1" x14ac:dyDescent="0.25">
      <c r="B4" s="39" t="s">
        <v>46</v>
      </c>
      <c r="C4" s="39" t="s">
        <v>58</v>
      </c>
      <c r="D4" s="39" t="s">
        <v>59</v>
      </c>
      <c r="E4" s="39" t="s">
        <v>60</v>
      </c>
      <c r="F4" s="39" t="s">
        <v>61</v>
      </c>
      <c r="G4" s="39" t="s">
        <v>62</v>
      </c>
      <c r="H4" s="15"/>
    </row>
    <row r="5" spans="2:8" x14ac:dyDescent="0.25">
      <c r="B5" s="39"/>
      <c r="C5" s="39"/>
      <c r="D5" s="39"/>
      <c r="E5" s="39"/>
      <c r="F5" s="39"/>
      <c r="G5" s="39"/>
      <c r="H5" s="15"/>
    </row>
    <row r="6" spans="2:8" x14ac:dyDescent="0.25">
      <c r="B6" s="39"/>
      <c r="C6" s="5" t="s">
        <v>56</v>
      </c>
      <c r="D6" s="39"/>
      <c r="E6" s="39"/>
      <c r="F6" s="39"/>
      <c r="G6" s="39"/>
      <c r="H6" s="15"/>
    </row>
    <row r="7" spans="2:8" x14ac:dyDescent="0.25">
      <c r="B7" s="16" t="s">
        <v>0</v>
      </c>
      <c r="C7" s="28">
        <v>8</v>
      </c>
      <c r="D7" s="30">
        <v>6</v>
      </c>
      <c r="E7" s="26">
        <f>(D7/C7)</f>
        <v>0.75</v>
      </c>
      <c r="F7" s="30">
        <v>0</v>
      </c>
      <c r="G7" s="31">
        <v>6</v>
      </c>
      <c r="H7" s="15"/>
    </row>
    <row r="8" spans="2:8" x14ac:dyDescent="0.25">
      <c r="B8" s="16" t="s">
        <v>22</v>
      </c>
      <c r="C8" s="28">
        <v>24</v>
      </c>
      <c r="D8" s="30">
        <v>6</v>
      </c>
      <c r="E8" s="26">
        <f t="shared" ref="E8:E28" si="0">(D8/C8)</f>
        <v>0.25</v>
      </c>
      <c r="F8" s="30">
        <v>1</v>
      </c>
      <c r="G8" s="31">
        <v>6</v>
      </c>
      <c r="H8" s="15"/>
    </row>
    <row r="9" spans="2:8" x14ac:dyDescent="0.25">
      <c r="B9" s="16" t="s">
        <v>23</v>
      </c>
      <c r="C9" s="28">
        <v>9</v>
      </c>
      <c r="D9" s="30">
        <v>5</v>
      </c>
      <c r="E9" s="26">
        <f t="shared" si="0"/>
        <v>0.55555555555555558</v>
      </c>
      <c r="F9" s="30">
        <v>2</v>
      </c>
      <c r="G9" s="31">
        <v>5</v>
      </c>
      <c r="H9" s="15"/>
    </row>
    <row r="10" spans="2:8" x14ac:dyDescent="0.25">
      <c r="B10" s="16" t="s">
        <v>3</v>
      </c>
      <c r="C10" s="28">
        <v>17</v>
      </c>
      <c r="D10" s="30">
        <v>15</v>
      </c>
      <c r="E10" s="26">
        <f t="shared" si="0"/>
        <v>0.88235294117647056</v>
      </c>
      <c r="F10" s="30">
        <v>6</v>
      </c>
      <c r="G10" s="31">
        <v>15</v>
      </c>
      <c r="H10" s="15"/>
    </row>
    <row r="11" spans="2:8" x14ac:dyDescent="0.25">
      <c r="B11" s="16" t="s">
        <v>4</v>
      </c>
      <c r="C11" s="28">
        <v>22</v>
      </c>
      <c r="D11" s="30">
        <v>9</v>
      </c>
      <c r="E11" s="26">
        <f t="shared" si="0"/>
        <v>0.40909090909090912</v>
      </c>
      <c r="F11" s="30">
        <v>6</v>
      </c>
      <c r="G11" s="31">
        <v>3</v>
      </c>
      <c r="H11" s="15"/>
    </row>
    <row r="12" spans="2:8" x14ac:dyDescent="0.25">
      <c r="B12" s="16" t="s">
        <v>24</v>
      </c>
      <c r="C12" s="28">
        <v>8</v>
      </c>
      <c r="D12" s="30">
        <v>1</v>
      </c>
      <c r="E12" s="26">
        <f t="shared" si="0"/>
        <v>0.125</v>
      </c>
      <c r="F12" s="30">
        <v>1</v>
      </c>
      <c r="G12" s="31">
        <v>1</v>
      </c>
      <c r="H12" s="15"/>
    </row>
    <row r="13" spans="2:8" x14ac:dyDescent="0.25">
      <c r="B13" s="16" t="s">
        <v>25</v>
      </c>
      <c r="C13" s="28">
        <v>10</v>
      </c>
      <c r="D13" s="30">
        <v>7</v>
      </c>
      <c r="E13" s="26">
        <f t="shared" si="0"/>
        <v>0.7</v>
      </c>
      <c r="F13" s="30">
        <v>4</v>
      </c>
      <c r="G13" s="31">
        <v>5</v>
      </c>
      <c r="H13" s="15"/>
    </row>
    <row r="14" spans="2:8" x14ac:dyDescent="0.25">
      <c r="B14" s="16" t="s">
        <v>26</v>
      </c>
      <c r="C14" s="28">
        <v>63</v>
      </c>
      <c r="D14" s="30">
        <v>52</v>
      </c>
      <c r="E14" s="26">
        <f t="shared" si="0"/>
        <v>0.82539682539682535</v>
      </c>
      <c r="F14" s="30">
        <v>8</v>
      </c>
      <c r="G14" s="31">
        <v>48</v>
      </c>
      <c r="H14" s="15"/>
    </row>
    <row r="15" spans="2:8" x14ac:dyDescent="0.25">
      <c r="B15" s="16" t="s">
        <v>27</v>
      </c>
      <c r="C15" s="28">
        <v>16</v>
      </c>
      <c r="D15" s="30">
        <v>16</v>
      </c>
      <c r="E15" s="26">
        <f t="shared" si="0"/>
        <v>1</v>
      </c>
      <c r="F15" s="30">
        <v>0</v>
      </c>
      <c r="G15" s="31">
        <v>16</v>
      </c>
      <c r="H15" s="15"/>
    </row>
    <row r="16" spans="2:8" x14ac:dyDescent="0.25">
      <c r="B16" s="16" t="s">
        <v>28</v>
      </c>
      <c r="C16" s="28">
        <v>6</v>
      </c>
      <c r="D16" s="30">
        <v>4</v>
      </c>
      <c r="E16" s="26">
        <f t="shared" si="0"/>
        <v>0.66666666666666663</v>
      </c>
      <c r="F16" s="30">
        <v>3</v>
      </c>
      <c r="G16" s="31">
        <v>3</v>
      </c>
      <c r="H16" s="15"/>
    </row>
    <row r="17" spans="2:8" x14ac:dyDescent="0.25">
      <c r="B17" s="16" t="s">
        <v>10</v>
      </c>
      <c r="C17" s="28">
        <v>15</v>
      </c>
      <c r="D17" s="30">
        <v>11</v>
      </c>
      <c r="E17" s="26">
        <f t="shared" si="0"/>
        <v>0.73333333333333328</v>
      </c>
      <c r="F17" s="30">
        <v>1</v>
      </c>
      <c r="G17" s="31">
        <v>10</v>
      </c>
      <c r="H17" s="15"/>
    </row>
    <row r="18" spans="2:8" x14ac:dyDescent="0.25">
      <c r="B18" s="16" t="s">
        <v>29</v>
      </c>
      <c r="C18" s="28">
        <v>0</v>
      </c>
      <c r="D18" s="30">
        <v>0</v>
      </c>
      <c r="E18" s="26" t="s">
        <v>80</v>
      </c>
      <c r="F18" s="30">
        <v>0</v>
      </c>
      <c r="G18" s="31">
        <v>0</v>
      </c>
      <c r="H18" s="15"/>
    </row>
    <row r="19" spans="2:8" x14ac:dyDescent="0.25">
      <c r="B19" s="16" t="s">
        <v>12</v>
      </c>
      <c r="C19" s="28">
        <v>15</v>
      </c>
      <c r="D19" s="30">
        <v>15</v>
      </c>
      <c r="E19" s="26">
        <f t="shared" si="0"/>
        <v>1</v>
      </c>
      <c r="F19" s="30">
        <v>8</v>
      </c>
      <c r="G19" s="31">
        <v>15</v>
      </c>
      <c r="H19" s="15"/>
    </row>
    <row r="20" spans="2:8" x14ac:dyDescent="0.25">
      <c r="B20" s="16" t="s">
        <v>30</v>
      </c>
      <c r="C20" s="28">
        <v>22</v>
      </c>
      <c r="D20" s="30">
        <v>18</v>
      </c>
      <c r="E20" s="26">
        <f t="shared" si="0"/>
        <v>0.81818181818181823</v>
      </c>
      <c r="F20" s="30">
        <v>17</v>
      </c>
      <c r="G20" s="31">
        <v>5</v>
      </c>
      <c r="H20" s="15"/>
    </row>
    <row r="21" spans="2:8" x14ac:dyDescent="0.25">
      <c r="B21" s="16" t="s">
        <v>31</v>
      </c>
      <c r="C21" s="28">
        <v>9</v>
      </c>
      <c r="D21" s="30">
        <v>8</v>
      </c>
      <c r="E21" s="26">
        <f t="shared" si="0"/>
        <v>0.88888888888888884</v>
      </c>
      <c r="F21" s="30">
        <v>0</v>
      </c>
      <c r="G21" s="31">
        <v>8</v>
      </c>
      <c r="H21" s="15"/>
    </row>
    <row r="22" spans="2:8" x14ac:dyDescent="0.25">
      <c r="B22" s="16" t="s">
        <v>32</v>
      </c>
      <c r="C22" s="28">
        <v>12</v>
      </c>
      <c r="D22" s="30">
        <v>5</v>
      </c>
      <c r="E22" s="26">
        <f t="shared" si="0"/>
        <v>0.41666666666666669</v>
      </c>
      <c r="F22" s="30">
        <v>5</v>
      </c>
      <c r="G22" s="31">
        <v>1</v>
      </c>
      <c r="H22" s="15"/>
    </row>
    <row r="23" spans="2:8" x14ac:dyDescent="0.25">
      <c r="B23" s="16" t="s">
        <v>33</v>
      </c>
      <c r="C23" s="28">
        <v>26</v>
      </c>
      <c r="D23" s="30">
        <v>24</v>
      </c>
      <c r="E23" s="26">
        <f t="shared" si="0"/>
        <v>0.92307692307692313</v>
      </c>
      <c r="F23" s="30">
        <v>4</v>
      </c>
      <c r="G23" s="31">
        <v>23</v>
      </c>
      <c r="H23" s="15"/>
    </row>
    <row r="24" spans="2:8" x14ac:dyDescent="0.25">
      <c r="B24" s="16" t="s">
        <v>17</v>
      </c>
      <c r="C24" s="28">
        <v>30</v>
      </c>
      <c r="D24" s="30">
        <v>23</v>
      </c>
      <c r="E24" s="26">
        <f t="shared" si="0"/>
        <v>0.76666666666666672</v>
      </c>
      <c r="F24" s="30">
        <v>10</v>
      </c>
      <c r="G24" s="31">
        <v>22</v>
      </c>
      <c r="H24" s="15"/>
    </row>
    <row r="25" spans="2:8" x14ac:dyDescent="0.25">
      <c r="B25" s="16" t="s">
        <v>34</v>
      </c>
      <c r="C25" s="28">
        <v>20</v>
      </c>
      <c r="D25" s="30">
        <v>19</v>
      </c>
      <c r="E25" s="26">
        <f t="shared" si="0"/>
        <v>0.95</v>
      </c>
      <c r="F25" s="30">
        <v>1</v>
      </c>
      <c r="G25" s="31">
        <v>18</v>
      </c>
      <c r="H25" s="15"/>
    </row>
    <row r="26" spans="2:8" x14ac:dyDescent="0.25">
      <c r="B26" s="16" t="s">
        <v>19</v>
      </c>
      <c r="C26" s="28">
        <v>9</v>
      </c>
      <c r="D26" s="30">
        <v>0</v>
      </c>
      <c r="E26" s="26">
        <f t="shared" si="0"/>
        <v>0</v>
      </c>
      <c r="F26" s="30">
        <v>0</v>
      </c>
      <c r="G26" s="31">
        <v>0</v>
      </c>
      <c r="H26" s="15"/>
    </row>
    <row r="27" spans="2:8" x14ac:dyDescent="0.25">
      <c r="B27" s="16" t="s">
        <v>20</v>
      </c>
      <c r="C27" s="28">
        <v>7</v>
      </c>
      <c r="D27" s="30">
        <v>4</v>
      </c>
      <c r="E27" s="26">
        <f t="shared" si="0"/>
        <v>0.5714285714285714</v>
      </c>
      <c r="F27" s="30">
        <v>4</v>
      </c>
      <c r="G27" s="31">
        <v>3</v>
      </c>
      <c r="H27" s="15"/>
    </row>
    <row r="28" spans="2:8" x14ac:dyDescent="0.25">
      <c r="B28" s="17" t="s">
        <v>57</v>
      </c>
      <c r="C28" s="29">
        <v>348</v>
      </c>
      <c r="D28" s="29">
        <v>248</v>
      </c>
      <c r="E28" s="27">
        <f t="shared" si="0"/>
        <v>0.71264367816091956</v>
      </c>
      <c r="F28" s="18">
        <v>81</v>
      </c>
      <c r="G28" s="18">
        <v>213</v>
      </c>
      <c r="H28" s="15"/>
    </row>
    <row r="29" spans="2:8" x14ac:dyDescent="0.25">
      <c r="B29" s="13"/>
    </row>
  </sheetData>
  <mergeCells count="6">
    <mergeCell ref="G4:G6"/>
    <mergeCell ref="B4:B6"/>
    <mergeCell ref="C4:C5"/>
    <mergeCell ref="D4:D6"/>
    <mergeCell ref="E4:E6"/>
    <mergeCell ref="F4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0"/>
  <sheetViews>
    <sheetView zoomScaleNormal="100" workbookViewId="0"/>
  </sheetViews>
  <sheetFormatPr defaultRowHeight="15" x14ac:dyDescent="0.25"/>
  <cols>
    <col min="1" max="1" width="4.7109375" customWidth="1"/>
    <col min="2" max="2" width="21.42578125" bestFit="1" customWidth="1"/>
    <col min="8" max="8" width="10.42578125" customWidth="1"/>
    <col min="9" max="10" width="15.7109375" customWidth="1"/>
    <col min="11" max="11" width="16.140625" customWidth="1"/>
    <col min="12" max="12" width="22.85546875" customWidth="1"/>
    <col min="13" max="13" width="26" customWidth="1"/>
  </cols>
  <sheetData>
    <row r="2" spans="2:13" x14ac:dyDescent="0.25">
      <c r="B2" s="3" t="s">
        <v>63</v>
      </c>
      <c r="C2" s="3" t="s">
        <v>82</v>
      </c>
      <c r="D2" s="1"/>
      <c r="E2" s="1"/>
    </row>
    <row r="3" spans="2:13" x14ac:dyDescent="0.25">
      <c r="B3" s="4"/>
    </row>
    <row r="4" spans="2:13" ht="17.25" customHeight="1" x14ac:dyDescent="0.25">
      <c r="B4" s="39" t="s">
        <v>46</v>
      </c>
      <c r="C4" s="40" t="s">
        <v>37</v>
      </c>
      <c r="D4" s="40"/>
      <c r="E4" s="40"/>
      <c r="F4" s="40" t="s">
        <v>39</v>
      </c>
      <c r="G4" s="40"/>
      <c r="H4" s="40"/>
      <c r="I4" s="11" t="s">
        <v>35</v>
      </c>
      <c r="J4" s="39" t="s">
        <v>70</v>
      </c>
      <c r="K4" s="40" t="s">
        <v>64</v>
      </c>
      <c r="L4" s="39" t="s">
        <v>65</v>
      </c>
      <c r="M4" s="39" t="s">
        <v>66</v>
      </c>
    </row>
    <row r="5" spans="2:13" ht="15" customHeight="1" x14ac:dyDescent="0.25">
      <c r="B5" s="39"/>
      <c r="C5" s="41" t="s">
        <v>38</v>
      </c>
      <c r="D5" s="41"/>
      <c r="E5" s="41"/>
      <c r="F5" s="41" t="s">
        <v>67</v>
      </c>
      <c r="G5" s="41"/>
      <c r="H5" s="41"/>
      <c r="I5" s="12" t="s">
        <v>21</v>
      </c>
      <c r="J5" s="39"/>
      <c r="K5" s="42"/>
      <c r="L5" s="39"/>
      <c r="M5" s="39"/>
    </row>
    <row r="6" spans="2:13" x14ac:dyDescent="0.25">
      <c r="B6" s="39"/>
      <c r="C6" s="39" t="s">
        <v>42</v>
      </c>
      <c r="D6" s="39" t="s">
        <v>43</v>
      </c>
      <c r="E6" s="11" t="s">
        <v>36</v>
      </c>
      <c r="F6" s="39" t="s">
        <v>42</v>
      </c>
      <c r="G6" s="39" t="s">
        <v>43</v>
      </c>
      <c r="H6" s="11" t="s">
        <v>36</v>
      </c>
      <c r="I6" s="20" t="s">
        <v>40</v>
      </c>
      <c r="J6" s="39"/>
      <c r="K6" s="20" t="s">
        <v>41</v>
      </c>
      <c r="L6" s="39"/>
      <c r="M6" s="39"/>
    </row>
    <row r="7" spans="2:13" x14ac:dyDescent="0.25">
      <c r="B7" s="40"/>
      <c r="C7" s="40"/>
      <c r="D7" s="40"/>
      <c r="E7" s="19" t="s">
        <v>68</v>
      </c>
      <c r="F7" s="40"/>
      <c r="G7" s="40"/>
      <c r="H7" s="19" t="s">
        <v>68</v>
      </c>
      <c r="I7" s="19" t="s">
        <v>69</v>
      </c>
      <c r="J7" s="40"/>
      <c r="K7" s="21" t="s">
        <v>69</v>
      </c>
      <c r="L7" s="40"/>
      <c r="M7" s="40"/>
    </row>
    <row r="8" spans="2:13" x14ac:dyDescent="0.25">
      <c r="B8" s="16" t="s">
        <v>0</v>
      </c>
      <c r="C8" s="30">
        <v>505</v>
      </c>
      <c r="D8" s="30">
        <v>74</v>
      </c>
      <c r="E8" s="30">
        <f>SUM(C8:D8)</f>
        <v>579</v>
      </c>
      <c r="F8" s="30">
        <v>513</v>
      </c>
      <c r="G8" s="30">
        <v>31</v>
      </c>
      <c r="H8" s="30">
        <f>SUM(F8:G8)</f>
        <v>544</v>
      </c>
      <c r="I8" s="26">
        <f>(H8/E8)</f>
        <v>0.93955094991364418</v>
      </c>
      <c r="J8" s="30">
        <v>3</v>
      </c>
      <c r="K8" s="24">
        <f>(J8/H8)</f>
        <v>5.5147058823529415E-3</v>
      </c>
      <c r="L8" s="31">
        <v>1</v>
      </c>
      <c r="M8" s="33">
        <f>IF(NOT(L8=""),(J8-L8)/H8,"")</f>
        <v>3.6764705882352941E-3</v>
      </c>
    </row>
    <row r="9" spans="2:13" x14ac:dyDescent="0.25">
      <c r="B9" s="16" t="s">
        <v>1</v>
      </c>
      <c r="C9" s="30">
        <v>186</v>
      </c>
      <c r="D9" s="30">
        <v>33</v>
      </c>
      <c r="E9" s="30">
        <f t="shared" ref="E9:E29" si="0">SUM(C9:D9)</f>
        <v>219</v>
      </c>
      <c r="F9" s="30">
        <v>8</v>
      </c>
      <c r="G9" s="30">
        <v>1</v>
      </c>
      <c r="H9" s="30">
        <f t="shared" ref="H9:H29" si="1">SUM(F9:G9)</f>
        <v>9</v>
      </c>
      <c r="I9" s="26">
        <f t="shared" ref="I9:I29" si="2">(H9/E9)</f>
        <v>4.1095890410958902E-2</v>
      </c>
      <c r="J9" s="30">
        <v>6</v>
      </c>
      <c r="K9" s="24">
        <f t="shared" ref="K9:K29" si="3">(J9/H9)</f>
        <v>0.66666666666666663</v>
      </c>
      <c r="L9" s="31"/>
      <c r="M9" s="33" t="str">
        <f t="shared" ref="M9:M29" si="4">IF(NOT(L9=""),(J9-L9)/H9,"")</f>
        <v/>
      </c>
    </row>
    <row r="10" spans="2:13" x14ac:dyDescent="0.25">
      <c r="B10" s="16" t="s">
        <v>2</v>
      </c>
      <c r="C10" s="30">
        <v>251</v>
      </c>
      <c r="D10" s="30">
        <v>38</v>
      </c>
      <c r="E10" s="30">
        <f t="shared" si="0"/>
        <v>289</v>
      </c>
      <c r="F10" s="30">
        <v>228</v>
      </c>
      <c r="G10" s="30">
        <v>6</v>
      </c>
      <c r="H10" s="30">
        <f t="shared" si="1"/>
        <v>234</v>
      </c>
      <c r="I10" s="26">
        <f t="shared" si="2"/>
        <v>0.80968858131487886</v>
      </c>
      <c r="J10" s="30">
        <v>6</v>
      </c>
      <c r="K10" s="24">
        <f t="shared" si="3"/>
        <v>2.564102564102564E-2</v>
      </c>
      <c r="L10" s="31">
        <v>5</v>
      </c>
      <c r="M10" s="33">
        <f t="shared" si="4"/>
        <v>4.2735042735042739E-3</v>
      </c>
    </row>
    <row r="11" spans="2:13" x14ac:dyDescent="0.25">
      <c r="B11" s="16" t="s">
        <v>3</v>
      </c>
      <c r="C11" s="30">
        <v>513</v>
      </c>
      <c r="D11" s="30">
        <v>73</v>
      </c>
      <c r="E11" s="30">
        <f t="shared" si="0"/>
        <v>586</v>
      </c>
      <c r="F11" s="30">
        <v>188</v>
      </c>
      <c r="G11" s="30">
        <v>44</v>
      </c>
      <c r="H11" s="30">
        <f t="shared" si="1"/>
        <v>232</v>
      </c>
      <c r="I11" s="26">
        <f t="shared" si="2"/>
        <v>0.39590443686006827</v>
      </c>
      <c r="J11" s="30">
        <v>16</v>
      </c>
      <c r="K11" s="24">
        <f t="shared" si="3"/>
        <v>6.8965517241379309E-2</v>
      </c>
      <c r="L11" s="31"/>
      <c r="M11" s="33" t="str">
        <f t="shared" si="4"/>
        <v/>
      </c>
    </row>
    <row r="12" spans="2:13" x14ac:dyDescent="0.25">
      <c r="B12" s="16" t="s">
        <v>4</v>
      </c>
      <c r="C12" s="30">
        <v>280</v>
      </c>
      <c r="D12" s="30">
        <v>35</v>
      </c>
      <c r="E12" s="30">
        <f t="shared" si="0"/>
        <v>315</v>
      </c>
      <c r="F12" s="30">
        <v>249</v>
      </c>
      <c r="G12" s="30">
        <v>43</v>
      </c>
      <c r="H12" s="30">
        <f t="shared" si="1"/>
        <v>292</v>
      </c>
      <c r="I12" s="26">
        <f t="shared" si="2"/>
        <v>0.92698412698412702</v>
      </c>
      <c r="J12" s="30">
        <v>8</v>
      </c>
      <c r="K12" s="24">
        <f t="shared" si="3"/>
        <v>2.7397260273972601E-2</v>
      </c>
      <c r="L12" s="31"/>
      <c r="M12" s="33" t="str">
        <f t="shared" si="4"/>
        <v/>
      </c>
    </row>
    <row r="13" spans="2:13" x14ac:dyDescent="0.25">
      <c r="B13" s="16" t="s">
        <v>5</v>
      </c>
      <c r="C13" s="30">
        <v>148</v>
      </c>
      <c r="D13" s="30">
        <v>19</v>
      </c>
      <c r="E13" s="30">
        <f t="shared" si="0"/>
        <v>167</v>
      </c>
      <c r="F13" s="30">
        <v>151</v>
      </c>
      <c r="G13" s="30">
        <v>19</v>
      </c>
      <c r="H13" s="30">
        <f t="shared" si="1"/>
        <v>170</v>
      </c>
      <c r="I13" s="26">
        <f t="shared" si="2"/>
        <v>1.0179640718562875</v>
      </c>
      <c r="J13" s="30">
        <v>3</v>
      </c>
      <c r="K13" s="24">
        <f t="shared" si="3"/>
        <v>1.7647058823529412E-2</v>
      </c>
      <c r="L13" s="31"/>
      <c r="M13" s="33" t="str">
        <f t="shared" si="4"/>
        <v/>
      </c>
    </row>
    <row r="14" spans="2:13" x14ac:dyDescent="0.25">
      <c r="B14" s="16" t="s">
        <v>6</v>
      </c>
      <c r="C14" s="30">
        <v>151</v>
      </c>
      <c r="D14" s="30">
        <v>31</v>
      </c>
      <c r="E14" s="30">
        <f t="shared" si="0"/>
        <v>182</v>
      </c>
      <c r="F14" s="30">
        <v>151</v>
      </c>
      <c r="G14" s="30">
        <v>31</v>
      </c>
      <c r="H14" s="30">
        <f t="shared" si="1"/>
        <v>182</v>
      </c>
      <c r="I14" s="26">
        <f t="shared" si="2"/>
        <v>1</v>
      </c>
      <c r="J14" s="30">
        <v>13</v>
      </c>
      <c r="K14" s="24">
        <f t="shared" si="3"/>
        <v>7.1428571428571425E-2</v>
      </c>
      <c r="L14" s="31">
        <v>9</v>
      </c>
      <c r="M14" s="33">
        <f t="shared" si="4"/>
        <v>2.197802197802198E-2</v>
      </c>
    </row>
    <row r="15" spans="2:13" x14ac:dyDescent="0.25">
      <c r="B15" s="16" t="s">
        <v>7</v>
      </c>
      <c r="C15" s="30">
        <v>934</v>
      </c>
      <c r="D15" s="30">
        <v>121</v>
      </c>
      <c r="E15" s="30">
        <f t="shared" si="0"/>
        <v>1055</v>
      </c>
      <c r="F15" s="30">
        <v>936</v>
      </c>
      <c r="G15" s="30">
        <v>121</v>
      </c>
      <c r="H15" s="30">
        <f t="shared" si="1"/>
        <v>1057</v>
      </c>
      <c r="I15" s="26">
        <f t="shared" si="2"/>
        <v>1.0018957345971564</v>
      </c>
      <c r="J15" s="30">
        <v>42</v>
      </c>
      <c r="K15" s="24">
        <f t="shared" si="3"/>
        <v>3.9735099337748346E-2</v>
      </c>
      <c r="L15" s="31">
        <v>8</v>
      </c>
      <c r="M15" s="33">
        <f t="shared" si="4"/>
        <v>3.2166508987701042E-2</v>
      </c>
    </row>
    <row r="16" spans="2:13" x14ac:dyDescent="0.25">
      <c r="B16" s="16" t="s">
        <v>8</v>
      </c>
      <c r="C16" s="30">
        <v>241</v>
      </c>
      <c r="D16" s="30">
        <v>61</v>
      </c>
      <c r="E16" s="30">
        <f t="shared" si="0"/>
        <v>302</v>
      </c>
      <c r="F16" s="30">
        <v>226</v>
      </c>
      <c r="G16" s="30">
        <v>27</v>
      </c>
      <c r="H16" s="30">
        <f t="shared" si="1"/>
        <v>253</v>
      </c>
      <c r="I16" s="26">
        <f t="shared" si="2"/>
        <v>0.83774834437086088</v>
      </c>
      <c r="J16" s="30">
        <v>13</v>
      </c>
      <c r="K16" s="24">
        <f t="shared" si="3"/>
        <v>5.1383399209486168E-2</v>
      </c>
      <c r="L16" s="31"/>
      <c r="M16" s="33" t="str">
        <f t="shared" si="4"/>
        <v/>
      </c>
    </row>
    <row r="17" spans="2:13" x14ac:dyDescent="0.25">
      <c r="B17" s="16" t="s">
        <v>9</v>
      </c>
      <c r="C17" s="30">
        <v>97</v>
      </c>
      <c r="D17" s="30">
        <v>17</v>
      </c>
      <c r="E17" s="30">
        <f t="shared" si="0"/>
        <v>114</v>
      </c>
      <c r="F17" s="30">
        <v>98</v>
      </c>
      <c r="G17" s="30">
        <v>11</v>
      </c>
      <c r="H17" s="30">
        <f t="shared" si="1"/>
        <v>109</v>
      </c>
      <c r="I17" s="26">
        <f t="shared" si="2"/>
        <v>0.95614035087719296</v>
      </c>
      <c r="J17" s="30">
        <v>4</v>
      </c>
      <c r="K17" s="24">
        <f t="shared" si="3"/>
        <v>3.669724770642202E-2</v>
      </c>
      <c r="L17" s="31"/>
      <c r="M17" s="33" t="str">
        <f t="shared" si="4"/>
        <v/>
      </c>
    </row>
    <row r="18" spans="2:13" x14ac:dyDescent="0.25">
      <c r="B18" s="16" t="s">
        <v>10</v>
      </c>
      <c r="C18" s="30">
        <v>106</v>
      </c>
      <c r="D18" s="30">
        <v>17</v>
      </c>
      <c r="E18" s="30">
        <f t="shared" si="0"/>
        <v>123</v>
      </c>
      <c r="F18" s="30">
        <v>106</v>
      </c>
      <c r="G18" s="30">
        <v>17</v>
      </c>
      <c r="H18" s="30">
        <f t="shared" si="1"/>
        <v>123</v>
      </c>
      <c r="I18" s="26">
        <f t="shared" si="2"/>
        <v>1</v>
      </c>
      <c r="J18" s="30">
        <v>0</v>
      </c>
      <c r="K18" s="24">
        <f t="shared" si="3"/>
        <v>0</v>
      </c>
      <c r="L18" s="31"/>
      <c r="M18" s="33" t="str">
        <f t="shared" si="4"/>
        <v/>
      </c>
    </row>
    <row r="19" spans="2:13" x14ac:dyDescent="0.25">
      <c r="B19" s="16" t="s">
        <v>11</v>
      </c>
      <c r="C19" s="30">
        <v>432</v>
      </c>
      <c r="D19" s="30">
        <v>44</v>
      </c>
      <c r="E19" s="30">
        <f t="shared" si="0"/>
        <v>476</v>
      </c>
      <c r="F19" s="30">
        <v>433</v>
      </c>
      <c r="G19" s="30">
        <v>44</v>
      </c>
      <c r="H19" s="30">
        <f t="shared" si="1"/>
        <v>477</v>
      </c>
      <c r="I19" s="26">
        <f t="shared" si="2"/>
        <v>1.0021008403361344</v>
      </c>
      <c r="J19" s="30">
        <v>0</v>
      </c>
      <c r="K19" s="24">
        <f t="shared" si="3"/>
        <v>0</v>
      </c>
      <c r="L19" s="31"/>
      <c r="M19" s="33" t="str">
        <f t="shared" si="4"/>
        <v/>
      </c>
    </row>
    <row r="20" spans="2:13" x14ac:dyDescent="0.25">
      <c r="B20" s="16" t="s">
        <v>12</v>
      </c>
      <c r="C20" s="30">
        <v>492</v>
      </c>
      <c r="D20" s="30">
        <v>60</v>
      </c>
      <c r="E20" s="30">
        <f t="shared" si="0"/>
        <v>552</v>
      </c>
      <c r="F20" s="30">
        <v>262</v>
      </c>
      <c r="G20" s="30">
        <v>29</v>
      </c>
      <c r="H20" s="30">
        <f t="shared" si="1"/>
        <v>291</v>
      </c>
      <c r="I20" s="26">
        <f t="shared" si="2"/>
        <v>0.52717391304347827</v>
      </c>
      <c r="J20" s="30">
        <v>29</v>
      </c>
      <c r="K20" s="24">
        <f t="shared" si="3"/>
        <v>9.9656357388316158E-2</v>
      </c>
      <c r="L20" s="31">
        <v>7</v>
      </c>
      <c r="M20" s="33">
        <f t="shared" si="4"/>
        <v>7.560137457044673E-2</v>
      </c>
    </row>
    <row r="21" spans="2:13" x14ac:dyDescent="0.25">
      <c r="B21" s="16" t="s">
        <v>13</v>
      </c>
      <c r="C21" s="30">
        <v>467</v>
      </c>
      <c r="D21" s="30">
        <v>65</v>
      </c>
      <c r="E21" s="30">
        <f t="shared" si="0"/>
        <v>532</v>
      </c>
      <c r="F21" s="30">
        <v>463</v>
      </c>
      <c r="G21" s="30">
        <v>64</v>
      </c>
      <c r="H21" s="30">
        <f t="shared" si="1"/>
        <v>527</v>
      </c>
      <c r="I21" s="26">
        <f t="shared" si="2"/>
        <v>0.99060150375939848</v>
      </c>
      <c r="J21" s="30">
        <v>33</v>
      </c>
      <c r="K21" s="24">
        <f t="shared" si="3"/>
        <v>6.2618595825426948E-2</v>
      </c>
      <c r="L21" s="31"/>
      <c r="M21" s="33" t="str">
        <f t="shared" si="4"/>
        <v/>
      </c>
    </row>
    <row r="22" spans="2:13" x14ac:dyDescent="0.25">
      <c r="B22" s="16" t="s">
        <v>14</v>
      </c>
      <c r="C22" s="30">
        <v>367</v>
      </c>
      <c r="D22" s="30">
        <v>46</v>
      </c>
      <c r="E22" s="30">
        <f t="shared" si="0"/>
        <v>413</v>
      </c>
      <c r="F22" s="30">
        <v>197</v>
      </c>
      <c r="G22" s="30">
        <v>23</v>
      </c>
      <c r="H22" s="30">
        <f t="shared" si="1"/>
        <v>220</v>
      </c>
      <c r="I22" s="26">
        <f t="shared" si="2"/>
        <v>0.53268765133171914</v>
      </c>
      <c r="J22" s="30">
        <v>4</v>
      </c>
      <c r="K22" s="24">
        <f t="shared" si="3"/>
        <v>1.8181818181818181E-2</v>
      </c>
      <c r="L22" s="31"/>
      <c r="M22" s="33" t="str">
        <f t="shared" si="4"/>
        <v/>
      </c>
    </row>
    <row r="23" spans="2:13" x14ac:dyDescent="0.25">
      <c r="B23" s="16" t="s">
        <v>15</v>
      </c>
      <c r="C23" s="30">
        <v>218</v>
      </c>
      <c r="D23" s="30">
        <v>30</v>
      </c>
      <c r="E23" s="30">
        <f t="shared" si="0"/>
        <v>248</v>
      </c>
      <c r="F23" s="30">
        <v>112</v>
      </c>
      <c r="G23" s="30">
        <v>13</v>
      </c>
      <c r="H23" s="30">
        <f t="shared" si="1"/>
        <v>125</v>
      </c>
      <c r="I23" s="26">
        <f t="shared" si="2"/>
        <v>0.50403225806451613</v>
      </c>
      <c r="J23" s="30">
        <v>14</v>
      </c>
      <c r="K23" s="24">
        <f t="shared" si="3"/>
        <v>0.112</v>
      </c>
      <c r="L23" s="31">
        <v>2</v>
      </c>
      <c r="M23" s="33">
        <f t="shared" si="4"/>
        <v>9.6000000000000002E-2</v>
      </c>
    </row>
    <row r="24" spans="2:13" x14ac:dyDescent="0.25">
      <c r="B24" s="16" t="s">
        <v>16</v>
      </c>
      <c r="C24" s="30">
        <v>1433</v>
      </c>
      <c r="D24" s="30">
        <v>143</v>
      </c>
      <c r="E24" s="30">
        <f t="shared" si="0"/>
        <v>1576</v>
      </c>
      <c r="F24" s="30">
        <v>668</v>
      </c>
      <c r="G24" s="30">
        <v>51</v>
      </c>
      <c r="H24" s="30">
        <f t="shared" si="1"/>
        <v>719</v>
      </c>
      <c r="I24" s="26">
        <f t="shared" si="2"/>
        <v>0.45621827411167515</v>
      </c>
      <c r="J24" s="30">
        <v>34</v>
      </c>
      <c r="K24" s="24">
        <f t="shared" si="3"/>
        <v>4.7287899860917942E-2</v>
      </c>
      <c r="L24" s="31"/>
      <c r="M24" s="33" t="str">
        <f t="shared" si="4"/>
        <v/>
      </c>
    </row>
    <row r="25" spans="2:13" x14ac:dyDescent="0.25">
      <c r="B25" s="16" t="s">
        <v>17</v>
      </c>
      <c r="C25" s="30">
        <v>799</v>
      </c>
      <c r="D25" s="30">
        <v>86</v>
      </c>
      <c r="E25" s="30">
        <f t="shared" si="0"/>
        <v>885</v>
      </c>
      <c r="F25" s="30">
        <v>824</v>
      </c>
      <c r="G25" s="30">
        <v>88</v>
      </c>
      <c r="H25" s="30">
        <f t="shared" si="1"/>
        <v>912</v>
      </c>
      <c r="I25" s="26">
        <f t="shared" si="2"/>
        <v>1.0305084745762711</v>
      </c>
      <c r="J25" s="30">
        <v>0</v>
      </c>
      <c r="K25" s="24">
        <f t="shared" si="3"/>
        <v>0</v>
      </c>
      <c r="L25" s="31"/>
      <c r="M25" s="33" t="str">
        <f t="shared" si="4"/>
        <v/>
      </c>
    </row>
    <row r="26" spans="2:13" x14ac:dyDescent="0.25">
      <c r="B26" s="16" t="s">
        <v>18</v>
      </c>
      <c r="C26" s="30">
        <v>457</v>
      </c>
      <c r="D26" s="30">
        <v>73</v>
      </c>
      <c r="E26" s="30">
        <f t="shared" si="0"/>
        <v>530</v>
      </c>
      <c r="F26" s="30">
        <v>482</v>
      </c>
      <c r="G26" s="30">
        <v>77</v>
      </c>
      <c r="H26" s="30">
        <f t="shared" si="1"/>
        <v>559</v>
      </c>
      <c r="I26" s="26">
        <f t="shared" si="2"/>
        <v>1.0547169811320756</v>
      </c>
      <c r="J26" s="30">
        <v>37</v>
      </c>
      <c r="K26" s="24">
        <f t="shared" si="3"/>
        <v>6.6189624329159216E-2</v>
      </c>
      <c r="L26" s="31">
        <v>18</v>
      </c>
      <c r="M26" s="33">
        <f t="shared" si="4"/>
        <v>3.3989266547406083E-2</v>
      </c>
    </row>
    <row r="27" spans="2:13" x14ac:dyDescent="0.25">
      <c r="B27" s="16" t="s">
        <v>19</v>
      </c>
      <c r="C27" s="30">
        <v>117</v>
      </c>
      <c r="D27" s="30">
        <v>12</v>
      </c>
      <c r="E27" s="30">
        <f t="shared" si="0"/>
        <v>129</v>
      </c>
      <c r="F27" s="30">
        <v>117</v>
      </c>
      <c r="G27" s="30">
        <v>12</v>
      </c>
      <c r="H27" s="30">
        <f t="shared" si="1"/>
        <v>129</v>
      </c>
      <c r="I27" s="26">
        <f t="shared" si="2"/>
        <v>1</v>
      </c>
      <c r="J27" s="30">
        <v>2</v>
      </c>
      <c r="K27" s="24">
        <f t="shared" si="3"/>
        <v>1.5503875968992248E-2</v>
      </c>
      <c r="L27" s="31">
        <v>1</v>
      </c>
      <c r="M27" s="33">
        <f t="shared" si="4"/>
        <v>7.7519379844961239E-3</v>
      </c>
    </row>
    <row r="28" spans="2:13" x14ac:dyDescent="0.25">
      <c r="B28" s="16" t="s">
        <v>20</v>
      </c>
      <c r="C28" s="30">
        <v>1632</v>
      </c>
      <c r="D28" s="30">
        <v>111</v>
      </c>
      <c r="E28" s="30">
        <f t="shared" si="0"/>
        <v>1743</v>
      </c>
      <c r="F28" s="30">
        <v>1611</v>
      </c>
      <c r="G28" s="30">
        <v>108</v>
      </c>
      <c r="H28" s="30">
        <f t="shared" si="1"/>
        <v>1719</v>
      </c>
      <c r="I28" s="26">
        <f t="shared" si="2"/>
        <v>0.98623063683304646</v>
      </c>
      <c r="J28" s="30">
        <v>13</v>
      </c>
      <c r="K28" s="24">
        <f t="shared" si="3"/>
        <v>7.5625363583478765E-3</v>
      </c>
      <c r="L28" s="31"/>
      <c r="M28" s="33" t="str">
        <f t="shared" si="4"/>
        <v/>
      </c>
    </row>
    <row r="29" spans="2:13" x14ac:dyDescent="0.25">
      <c r="B29" s="17" t="s">
        <v>47</v>
      </c>
      <c r="C29" s="18">
        <v>9826</v>
      </c>
      <c r="D29" s="18">
        <v>1189</v>
      </c>
      <c r="E29" s="18">
        <f t="shared" si="0"/>
        <v>11015</v>
      </c>
      <c r="F29" s="18">
        <v>8023</v>
      </c>
      <c r="G29" s="18">
        <v>860</v>
      </c>
      <c r="H29" s="18">
        <f t="shared" si="1"/>
        <v>8883</v>
      </c>
      <c r="I29" s="27">
        <f t="shared" si="2"/>
        <v>0.80644575578756239</v>
      </c>
      <c r="J29" s="18">
        <v>280</v>
      </c>
      <c r="K29" s="25">
        <f t="shared" si="3"/>
        <v>3.1520882584712369E-2</v>
      </c>
      <c r="L29" s="32">
        <v>51</v>
      </c>
      <c r="M29" s="34">
        <f t="shared" si="4"/>
        <v>2.5779578971068334E-2</v>
      </c>
    </row>
    <row r="30" spans="2:13" x14ac:dyDescent="0.25">
      <c r="B30" s="4"/>
    </row>
  </sheetData>
  <mergeCells count="13">
    <mergeCell ref="M4:M7"/>
    <mergeCell ref="C5:E5"/>
    <mergeCell ref="F5:H5"/>
    <mergeCell ref="C6:C7"/>
    <mergeCell ref="D6:D7"/>
    <mergeCell ref="F6:F7"/>
    <mergeCell ref="G6:G7"/>
    <mergeCell ref="K4:K5"/>
    <mergeCell ref="B4:B7"/>
    <mergeCell ref="C4:E4"/>
    <mergeCell ref="F4:H4"/>
    <mergeCell ref="J4:J7"/>
    <mergeCell ref="L4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2"/>
  <sheetViews>
    <sheetView workbookViewId="0"/>
  </sheetViews>
  <sheetFormatPr defaultRowHeight="15" x14ac:dyDescent="0.25"/>
  <cols>
    <col min="1" max="1" width="4.7109375" customWidth="1"/>
    <col min="2" max="2" width="20.7109375" customWidth="1"/>
    <col min="3" max="11" width="15.7109375" customWidth="1"/>
  </cols>
  <sheetData>
    <row r="2" spans="2:11" x14ac:dyDescent="0.25">
      <c r="B2" s="3" t="s">
        <v>71</v>
      </c>
      <c r="C2" s="3" t="s">
        <v>83</v>
      </c>
      <c r="D2" s="1"/>
      <c r="E2" s="1"/>
    </row>
    <row r="3" spans="2:11" x14ac:dyDescent="0.25">
      <c r="B3" s="35"/>
    </row>
    <row r="4" spans="2:11" ht="23.25" customHeight="1" x14ac:dyDescent="0.25">
      <c r="B4" s="39" t="s">
        <v>72</v>
      </c>
      <c r="C4" s="44" t="s">
        <v>73</v>
      </c>
      <c r="D4" s="45"/>
      <c r="E4" s="46"/>
      <c r="F4" s="39" t="s">
        <v>74</v>
      </c>
      <c r="G4" s="39"/>
      <c r="H4" s="39"/>
      <c r="I4" s="40" t="s">
        <v>79</v>
      </c>
      <c r="J4" s="39" t="s">
        <v>75</v>
      </c>
      <c r="K4" s="40" t="s">
        <v>60</v>
      </c>
    </row>
    <row r="5" spans="2:11" ht="22.5" customHeight="1" x14ac:dyDescent="0.25">
      <c r="B5" s="39"/>
      <c r="C5" s="47"/>
      <c r="D5" s="48"/>
      <c r="E5" s="49"/>
      <c r="F5" s="39"/>
      <c r="G5" s="39"/>
      <c r="H5" s="39"/>
      <c r="I5" s="43"/>
      <c r="J5" s="39"/>
      <c r="K5" s="43"/>
    </row>
    <row r="6" spans="2:11" ht="15" customHeight="1" x14ac:dyDescent="0.25">
      <c r="B6" s="39"/>
      <c r="C6" s="39" t="s">
        <v>76</v>
      </c>
      <c r="D6" s="39" t="s">
        <v>77</v>
      </c>
      <c r="E6" s="40" t="s">
        <v>78</v>
      </c>
      <c r="F6" s="39" t="s">
        <v>76</v>
      </c>
      <c r="G6" s="39" t="s">
        <v>77</v>
      </c>
      <c r="H6" s="40" t="s">
        <v>78</v>
      </c>
      <c r="I6" s="43"/>
      <c r="J6" s="39"/>
      <c r="K6" s="43"/>
    </row>
    <row r="7" spans="2:11" x14ac:dyDescent="0.25">
      <c r="B7" s="39"/>
      <c r="C7" s="39"/>
      <c r="D7" s="39"/>
      <c r="E7" s="42"/>
      <c r="F7" s="39"/>
      <c r="G7" s="39"/>
      <c r="H7" s="42"/>
      <c r="I7" s="42"/>
      <c r="J7" s="39"/>
      <c r="K7" s="42"/>
    </row>
    <row r="8" spans="2:11" x14ac:dyDescent="0.25">
      <c r="B8" s="16" t="s">
        <v>0</v>
      </c>
      <c r="C8" s="28">
        <v>92</v>
      </c>
      <c r="D8" s="28">
        <v>44</v>
      </c>
      <c r="E8" s="28">
        <v>136</v>
      </c>
      <c r="F8" s="28">
        <v>89</v>
      </c>
      <c r="G8" s="28">
        <v>0</v>
      </c>
      <c r="H8" s="28">
        <v>89</v>
      </c>
      <c r="I8" s="37">
        <f>(H8/E8)</f>
        <v>0.65441176470588236</v>
      </c>
      <c r="J8" s="28">
        <v>34</v>
      </c>
      <c r="K8" s="37">
        <f>(J8/H8)</f>
        <v>0.38202247191011235</v>
      </c>
    </row>
    <row r="9" spans="2:11" x14ac:dyDescent="0.25">
      <c r="B9" s="16" t="s">
        <v>1</v>
      </c>
      <c r="C9" s="28">
        <v>164</v>
      </c>
      <c r="D9" s="28">
        <v>63</v>
      </c>
      <c r="E9" s="28">
        <v>227</v>
      </c>
      <c r="F9" s="28">
        <v>88</v>
      </c>
      <c r="G9" s="28">
        <v>14</v>
      </c>
      <c r="H9" s="28">
        <v>102</v>
      </c>
      <c r="I9" s="37">
        <f t="shared" ref="I9:I21" si="0">(H9/E9)</f>
        <v>0.44933920704845814</v>
      </c>
      <c r="J9" s="28">
        <v>36</v>
      </c>
      <c r="K9" s="37">
        <f t="shared" ref="K9:K21" si="1">(J9/H9)</f>
        <v>0.35294117647058826</v>
      </c>
    </row>
    <row r="10" spans="2:11" x14ac:dyDescent="0.25">
      <c r="B10" s="16" t="s">
        <v>2</v>
      </c>
      <c r="C10" s="28">
        <v>84</v>
      </c>
      <c r="D10" s="28">
        <v>23</v>
      </c>
      <c r="E10" s="28">
        <v>107</v>
      </c>
      <c r="F10" s="28">
        <v>13</v>
      </c>
      <c r="G10" s="28">
        <v>0</v>
      </c>
      <c r="H10" s="28">
        <v>13</v>
      </c>
      <c r="I10" s="37">
        <f t="shared" si="0"/>
        <v>0.12149532710280374</v>
      </c>
      <c r="J10" s="28">
        <v>10</v>
      </c>
      <c r="K10" s="37">
        <f t="shared" si="1"/>
        <v>0.76923076923076927</v>
      </c>
    </row>
    <row r="11" spans="2:11" x14ac:dyDescent="0.25">
      <c r="B11" s="16" t="s">
        <v>3</v>
      </c>
      <c r="C11" s="28">
        <v>36</v>
      </c>
      <c r="D11" s="28">
        <v>16</v>
      </c>
      <c r="E11" s="28">
        <v>52</v>
      </c>
      <c r="F11" s="28">
        <v>12</v>
      </c>
      <c r="G11" s="28">
        <v>3</v>
      </c>
      <c r="H11" s="28">
        <v>15</v>
      </c>
      <c r="I11" s="37">
        <f t="shared" si="0"/>
        <v>0.28846153846153844</v>
      </c>
      <c r="J11" s="28">
        <v>6</v>
      </c>
      <c r="K11" s="37">
        <f t="shared" si="1"/>
        <v>0.4</v>
      </c>
    </row>
    <row r="12" spans="2:11" x14ac:dyDescent="0.25">
      <c r="B12" s="16" t="s">
        <v>4</v>
      </c>
      <c r="C12" s="28">
        <v>56</v>
      </c>
      <c r="D12" s="28">
        <v>28</v>
      </c>
      <c r="E12" s="28">
        <v>84</v>
      </c>
      <c r="F12" s="28">
        <v>24</v>
      </c>
      <c r="G12" s="28">
        <v>5</v>
      </c>
      <c r="H12" s="28">
        <v>29</v>
      </c>
      <c r="I12" s="37">
        <f t="shared" si="0"/>
        <v>0.34523809523809523</v>
      </c>
      <c r="J12" s="28">
        <v>10</v>
      </c>
      <c r="K12" s="37">
        <f t="shared" si="1"/>
        <v>0.34482758620689657</v>
      </c>
    </row>
    <row r="13" spans="2:11" x14ac:dyDescent="0.25">
      <c r="B13" s="16" t="s">
        <v>5</v>
      </c>
      <c r="C13" s="28">
        <v>4</v>
      </c>
      <c r="D13" s="28">
        <v>2</v>
      </c>
      <c r="E13" s="28">
        <v>6</v>
      </c>
      <c r="F13" s="28">
        <v>4</v>
      </c>
      <c r="G13" s="28">
        <v>2</v>
      </c>
      <c r="H13" s="28">
        <v>6</v>
      </c>
      <c r="I13" s="37">
        <f t="shared" si="0"/>
        <v>1</v>
      </c>
      <c r="J13" s="28">
        <v>0</v>
      </c>
      <c r="K13" s="37">
        <f t="shared" si="1"/>
        <v>0</v>
      </c>
    </row>
    <row r="14" spans="2:11" x14ac:dyDescent="0.25">
      <c r="B14" s="16" t="s">
        <v>7</v>
      </c>
      <c r="C14" s="28">
        <v>0</v>
      </c>
      <c r="D14" s="28">
        <v>0</v>
      </c>
      <c r="E14" s="28">
        <v>0</v>
      </c>
      <c r="F14" s="28">
        <v>41</v>
      </c>
      <c r="G14" s="28">
        <v>1</v>
      </c>
      <c r="H14" s="28">
        <v>42</v>
      </c>
      <c r="I14" s="37" t="s">
        <v>85</v>
      </c>
      <c r="J14" s="28">
        <v>36</v>
      </c>
      <c r="K14" s="37">
        <f t="shared" si="1"/>
        <v>0.8571428571428571</v>
      </c>
    </row>
    <row r="15" spans="2:11" x14ac:dyDescent="0.25">
      <c r="B15" s="16" t="s">
        <v>9</v>
      </c>
      <c r="C15" s="28">
        <v>28</v>
      </c>
      <c r="D15" s="28">
        <v>7</v>
      </c>
      <c r="E15" s="28">
        <v>35</v>
      </c>
      <c r="F15" s="28">
        <v>15</v>
      </c>
      <c r="G15" s="28">
        <v>5</v>
      </c>
      <c r="H15" s="28">
        <v>20</v>
      </c>
      <c r="I15" s="37">
        <f t="shared" si="0"/>
        <v>0.5714285714285714</v>
      </c>
      <c r="J15" s="28">
        <v>5</v>
      </c>
      <c r="K15" s="37">
        <f t="shared" si="1"/>
        <v>0.25</v>
      </c>
    </row>
    <row r="16" spans="2:11" x14ac:dyDescent="0.25">
      <c r="B16" s="16" t="s">
        <v>10</v>
      </c>
      <c r="C16" s="28">
        <v>20</v>
      </c>
      <c r="D16" s="28">
        <v>5</v>
      </c>
      <c r="E16" s="28">
        <v>25</v>
      </c>
      <c r="F16" s="28">
        <v>20</v>
      </c>
      <c r="G16" s="28">
        <v>0</v>
      </c>
      <c r="H16" s="28">
        <v>20</v>
      </c>
      <c r="I16" s="37">
        <f t="shared" si="0"/>
        <v>0.8</v>
      </c>
      <c r="J16" s="28">
        <v>20</v>
      </c>
      <c r="K16" s="37">
        <f t="shared" si="1"/>
        <v>1</v>
      </c>
    </row>
    <row r="17" spans="2:11" x14ac:dyDescent="0.25">
      <c r="B17" s="16" t="s">
        <v>30</v>
      </c>
      <c r="C17" s="28">
        <v>12</v>
      </c>
      <c r="D17" s="28">
        <v>6</v>
      </c>
      <c r="E17" s="28">
        <v>18</v>
      </c>
      <c r="F17" s="28">
        <v>16</v>
      </c>
      <c r="G17" s="28">
        <v>7</v>
      </c>
      <c r="H17" s="28">
        <v>23</v>
      </c>
      <c r="I17" s="37">
        <f t="shared" si="0"/>
        <v>1.2777777777777777</v>
      </c>
      <c r="J17" s="28">
        <v>15</v>
      </c>
      <c r="K17" s="37">
        <f t="shared" si="1"/>
        <v>0.65217391304347827</v>
      </c>
    </row>
    <row r="18" spans="2:11" x14ac:dyDescent="0.25">
      <c r="B18" s="16" t="s">
        <v>14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37" t="s">
        <v>80</v>
      </c>
      <c r="J18" s="28">
        <v>0</v>
      </c>
      <c r="K18" s="37" t="s">
        <v>80</v>
      </c>
    </row>
    <row r="19" spans="2:11" x14ac:dyDescent="0.25">
      <c r="B19" s="16" t="s">
        <v>16</v>
      </c>
      <c r="C19" s="28">
        <v>4</v>
      </c>
      <c r="D19" s="28">
        <v>2</v>
      </c>
      <c r="E19" s="28">
        <v>6</v>
      </c>
      <c r="F19" s="28">
        <v>4</v>
      </c>
      <c r="G19" s="28">
        <v>1</v>
      </c>
      <c r="H19" s="28">
        <v>5</v>
      </c>
      <c r="I19" s="37">
        <f t="shared" si="0"/>
        <v>0.83333333333333337</v>
      </c>
      <c r="J19" s="28">
        <v>0</v>
      </c>
      <c r="K19" s="37">
        <f t="shared" si="1"/>
        <v>0</v>
      </c>
    </row>
    <row r="20" spans="2:11" x14ac:dyDescent="0.25">
      <c r="B20" s="16" t="s">
        <v>20</v>
      </c>
      <c r="C20" s="28">
        <v>48</v>
      </c>
      <c r="D20" s="28">
        <v>18</v>
      </c>
      <c r="E20" s="28">
        <v>66</v>
      </c>
      <c r="F20" s="28">
        <v>48</v>
      </c>
      <c r="G20" s="28">
        <v>18</v>
      </c>
      <c r="H20" s="28">
        <v>66</v>
      </c>
      <c r="I20" s="37">
        <f t="shared" si="0"/>
        <v>1</v>
      </c>
      <c r="J20" s="28">
        <v>21</v>
      </c>
      <c r="K20" s="37">
        <f t="shared" si="1"/>
        <v>0.31818181818181818</v>
      </c>
    </row>
    <row r="21" spans="2:11" x14ac:dyDescent="0.25">
      <c r="B21" s="17" t="s">
        <v>57</v>
      </c>
      <c r="C21" s="29">
        <v>548</v>
      </c>
      <c r="D21" s="29">
        <v>214</v>
      </c>
      <c r="E21" s="29">
        <v>762</v>
      </c>
      <c r="F21" s="29">
        <v>374</v>
      </c>
      <c r="G21" s="29">
        <v>56</v>
      </c>
      <c r="H21" s="29">
        <v>430</v>
      </c>
      <c r="I21" s="38">
        <f t="shared" si="0"/>
        <v>0.56430446194225725</v>
      </c>
      <c r="J21" s="29">
        <v>193</v>
      </c>
      <c r="K21" s="38">
        <f t="shared" si="1"/>
        <v>0.44883720930232557</v>
      </c>
    </row>
    <row r="22" spans="2:11" x14ac:dyDescent="0.25">
      <c r="B22" s="36" t="s">
        <v>44</v>
      </c>
    </row>
  </sheetData>
  <mergeCells count="12">
    <mergeCell ref="K4:K7"/>
    <mergeCell ref="E6:E7"/>
    <mergeCell ref="H6:H7"/>
    <mergeCell ref="B4:B7"/>
    <mergeCell ref="F4:H5"/>
    <mergeCell ref="J4:J7"/>
    <mergeCell ref="C6:C7"/>
    <mergeCell ref="D6:D7"/>
    <mergeCell ref="F6:F7"/>
    <mergeCell ref="G6:G7"/>
    <mergeCell ref="C4:E5"/>
    <mergeCell ref="I4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 1</vt:lpstr>
      <vt:lpstr>t 2</vt:lpstr>
      <vt:lpstr>t 3</vt:lpstr>
      <vt:lpstr>t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Ivan Cerovečki</cp:lastModifiedBy>
  <dcterms:created xsi:type="dcterms:W3CDTF">2017-04-26T12:20:10Z</dcterms:created>
  <dcterms:modified xsi:type="dcterms:W3CDTF">2026-07-23T12:06:13Z</dcterms:modified>
</cp:coreProperties>
</file>